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rajina\Publikovanje\02 Bilteni\12_MESECNI STATISTICKI PREGLED\2019\01 Januar\"/>
    </mc:Choice>
  </mc:AlternateContent>
  <bookViews>
    <workbookView xWindow="360" yWindow="75" windowWidth="13395" windowHeight="12075" tabRatio="799" activeTab="1"/>
  </bookViews>
  <sheets>
    <sheet name="Знакови,симболи-Signs,symbols" sheetId="66" r:id="rId1"/>
    <sheet name="T1.1." sheetId="4" r:id="rId2"/>
    <sheet name="T1.2." sheetId="5" r:id="rId3"/>
    <sheet name="Т2.1." sheetId="121" r:id="rId4"/>
    <sheet name="Т2.2." sheetId="122" r:id="rId5"/>
    <sheet name="Т2.3." sheetId="124" r:id="rId6"/>
    <sheet name="T3.1." sheetId="11" r:id="rId7"/>
    <sheet name="T3.2." sheetId="12" r:id="rId8"/>
    <sheet name="T4.1." sheetId="77" r:id="rId9"/>
    <sheet name="T4.2." sheetId="79" r:id="rId10"/>
    <sheet name="T4.3." sheetId="118" r:id="rId11"/>
    <sheet name="T4.4" sheetId="152" r:id="rId12"/>
    <sheet name="T5.1." sheetId="83" r:id="rId13"/>
    <sheet name="T5.2." sheetId="85" r:id="rId14"/>
    <sheet name="T5.3." sheetId="87" r:id="rId15"/>
    <sheet name="T5.4." sheetId="88" r:id="rId16"/>
    <sheet name="T5.5." sheetId="89" r:id="rId17"/>
    <sheet name="T5.6." sheetId="90" r:id="rId18"/>
    <sheet name="T5.7." sheetId="91" r:id="rId19"/>
    <sheet name="T6.1." sheetId="92" r:id="rId20"/>
    <sheet name="T6.2." sheetId="154" r:id="rId21"/>
    <sheet name="T6.3." sheetId="94" r:id="rId22"/>
    <sheet name="T6.4." sheetId="153" r:id="rId23"/>
    <sheet name="T6.5." sheetId="96" r:id="rId24"/>
    <sheet name="T6.6." sheetId="98" r:id="rId25"/>
    <sheet name="T7.1." sheetId="69" r:id="rId26"/>
    <sheet name="T7.2." sheetId="71" r:id="rId27"/>
    <sheet name="T8.1." sheetId="99" r:id="rId28"/>
    <sheet name="T8.2." sheetId="101" r:id="rId29"/>
    <sheet name="T8.3." sheetId="102" r:id="rId30"/>
    <sheet name="T8.4." sheetId="103" r:id="rId31"/>
    <sheet name="T8.5." sheetId="105" r:id="rId32"/>
    <sheet name="T9.1." sheetId="107" r:id="rId33"/>
    <sheet name="T10.1." sheetId="46" r:id="rId34"/>
    <sheet name="T11.1." sheetId="109" r:id="rId35"/>
    <sheet name="T12.1." sheetId="49" r:id="rId36"/>
    <sheet name="T12.2." sheetId="50" r:id="rId37"/>
    <sheet name="T12.3." sheetId="51" r:id="rId38"/>
  </sheets>
  <definedNames>
    <definedName name="___INDEX_SHEET___ASAP_Utilities" localSheetId="11">#REF!</definedName>
    <definedName name="___INDEX_SHEET___ASAP_Utilities" localSheetId="20">#REF!</definedName>
    <definedName name="___INDEX_SHEET___ASAP_Utilities" localSheetId="22">#REF!</definedName>
    <definedName name="___INDEX_SHEET___ASAP_Utilities">#REF!</definedName>
    <definedName name="_Toc379874817" localSheetId="0">'Знакови,симболи-Signs,symbols'!$A$1</definedName>
    <definedName name="_Toc379874819" localSheetId="0">'Знакови,симболи-Signs,symbols'!$D$1</definedName>
    <definedName name="_Toc379874820" localSheetId="0">'Знакови,симболи-Signs,symbols'!$A$28</definedName>
    <definedName name="_Toc379874821" localSheetId="0">'Знакови,симболи-Signs,symbols'!$C$28</definedName>
    <definedName name="_Toc379874822" localSheetId="0">'Знакови,симболи-Signs,symbols'!$A$39</definedName>
    <definedName name="_Toc379874823" localSheetId="0">'Знакови,симболи-Signs,symbols'!$C$39</definedName>
    <definedName name="_Toc379874828" localSheetId="1">T1.1.!#REF!</definedName>
    <definedName name="_Toc379874829" localSheetId="1">T1.1.!#REF!</definedName>
    <definedName name="_Toc379874832" localSheetId="2">T1.2.!#REF!</definedName>
    <definedName name="_Toc379874833" localSheetId="2">T1.2.!#REF!</definedName>
    <definedName name="_Toc379874842" localSheetId="5">Т2.3.!#REF!</definedName>
    <definedName name="_Toc379874843" localSheetId="5">Т2.3.!#REF!</definedName>
    <definedName name="_Toc379874850" localSheetId="6">T3.1.!$A$2</definedName>
    <definedName name="_Toc379874851" localSheetId="7">T3.2.!$A$2</definedName>
    <definedName name="_Toc379874856" localSheetId="8">T4.1.!#REF!</definedName>
    <definedName name="_Toc379874859" localSheetId="9">T4.2.!#REF!</definedName>
    <definedName name="_Toc379874860" localSheetId="9">T4.2.!#REF!</definedName>
    <definedName name="_Toc379874870" localSheetId="13">T5.2.!#REF!</definedName>
    <definedName name="_Toc379874871" localSheetId="13">T5.2.!#REF!</definedName>
    <definedName name="_Toc379874874" localSheetId="12">T5.1.!#REF!</definedName>
    <definedName name="_Toc379874875" localSheetId="12">T5.1.!#REF!</definedName>
    <definedName name="_Toc379874878" localSheetId="15">T5.4.!#REF!</definedName>
    <definedName name="_Toc379874879" localSheetId="15">T5.4.!#REF!</definedName>
    <definedName name="_Toc379874880" localSheetId="14">T5.3.!#REF!</definedName>
    <definedName name="_Toc379874881" localSheetId="14">T5.3.!#REF!</definedName>
    <definedName name="_Toc379874882" localSheetId="16">T5.5.!#REF!</definedName>
    <definedName name="_Toc379874883" localSheetId="16">T5.5.!#REF!</definedName>
    <definedName name="_Toc379874884" localSheetId="17">T5.6.!#REF!</definedName>
    <definedName name="_Toc379874886" localSheetId="18">T5.7.!#REF!</definedName>
    <definedName name="_Toc379874888" localSheetId="19">T6.1.!#REF!</definedName>
    <definedName name="_Toc379874888" localSheetId="25">T7.1.!#REF!</definedName>
    <definedName name="_Toc379874889" localSheetId="19">T6.1.!#REF!</definedName>
    <definedName name="_Toc379874889" localSheetId="25">T7.1.!#REF!</definedName>
    <definedName name="_Toc379874891" localSheetId="20">T6.2.!$A$2</definedName>
    <definedName name="_Toc379874892" localSheetId="20">T6.2.!#REF!</definedName>
    <definedName name="_Toc379874894" localSheetId="20">T6.2.!#REF!</definedName>
    <definedName name="_Toc379874907" localSheetId="22">T6.4.!$A$1</definedName>
    <definedName name="_Toc379874908" localSheetId="22">T6.4.!$A$2</definedName>
    <definedName name="_Toc379874909" localSheetId="22">T6.4.!$C$4</definedName>
    <definedName name="_Toc379874911" localSheetId="22">T6.4.!#REF!</definedName>
    <definedName name="_Toc379874918" localSheetId="23">T6.5.!#REF!</definedName>
    <definedName name="_Toc379874918" localSheetId="26">T7.2.!#REF!</definedName>
    <definedName name="_Toc379874921" localSheetId="24">T6.6.!$A$1</definedName>
    <definedName name="_Toc379874922" localSheetId="24">T6.6.!$A$2</definedName>
    <definedName name="_Toc379874929" localSheetId="27">T8.1.!#REF!</definedName>
    <definedName name="_Toc379874930" localSheetId="27">T8.1.!#REF!</definedName>
    <definedName name="_Toc379874933" localSheetId="28">T8.2.!#REF!</definedName>
    <definedName name="_Toc379874934" localSheetId="28">T8.2.!#REF!</definedName>
    <definedName name="_Toc379874935" localSheetId="29">T8.3.!#REF!</definedName>
    <definedName name="_Toc379874936" localSheetId="29">T8.3.!#REF!</definedName>
    <definedName name="_Toc379874937" localSheetId="30">T8.4.!#REF!</definedName>
    <definedName name="_Toc379874938" localSheetId="30">T8.4.!#REF!</definedName>
    <definedName name="_Toc379874942" localSheetId="31">T8.5.!#REF!</definedName>
    <definedName name="_Toc379874945" localSheetId="32">T9.1.!$A$1</definedName>
    <definedName name="_Toc379874946" localSheetId="32">T9.1.!$A$2</definedName>
    <definedName name="_Toc379874950" localSheetId="34">T11.1.!$A$2</definedName>
    <definedName name="_Toc379874953" localSheetId="35">T12.1.!#REF!</definedName>
    <definedName name="_Toc379874954" localSheetId="35">T12.1.!#REF!</definedName>
    <definedName name="_Toc379874955" localSheetId="36">T12.2.!#REF!</definedName>
    <definedName name="_Toc379874956" localSheetId="36">T12.2.!#REF!</definedName>
    <definedName name="_Toc379874957" localSheetId="37">T12.3.!#REF!</definedName>
    <definedName name="_Toc379874958" localSheetId="37">T12.3.!#REF!</definedName>
    <definedName name="d" localSheetId="11">#REF!</definedName>
    <definedName name="d" localSheetId="20">#REF!</definedName>
    <definedName name="d" localSheetId="22">#REF!</definedName>
    <definedName name="d">#REF!</definedName>
    <definedName name="E" localSheetId="11">#REF!</definedName>
    <definedName name="E">#REF!</definedName>
    <definedName name="POCETNA" localSheetId="11">#REF!</definedName>
    <definedName name="POCETNA">#REF!</definedName>
    <definedName name="_xlnm.Print_Titles" localSheetId="3">Т2.1.!#REF!</definedName>
    <definedName name="_xlnm.Print_Titles" localSheetId="4">Т2.2.!#REF!</definedName>
    <definedName name="SD" localSheetId="11">#REF!</definedName>
    <definedName name="SD">#REF!</definedName>
  </definedNames>
  <calcPr calcId="162913"/>
</workbook>
</file>

<file path=xl/calcChain.xml><?xml version="1.0" encoding="utf-8"?>
<calcChain xmlns="http://schemas.openxmlformats.org/spreadsheetml/2006/main">
  <c r="G33" i="89" l="1"/>
  <c r="F33" i="89"/>
  <c r="E33" i="89"/>
  <c r="D33" i="89"/>
  <c r="C33" i="89"/>
  <c r="B33" i="89"/>
  <c r="G13" i="89"/>
  <c r="F13" i="89"/>
  <c r="E13" i="89"/>
  <c r="D13" i="89"/>
  <c r="C13" i="89"/>
  <c r="B13" i="89"/>
  <c r="K29" i="88"/>
  <c r="J29" i="88"/>
  <c r="B29" i="88"/>
  <c r="K28" i="88"/>
  <c r="J28" i="88"/>
  <c r="I28" i="88"/>
  <c r="H28" i="88"/>
  <c r="G28" i="88"/>
  <c r="F28" i="88"/>
  <c r="D28" i="88"/>
  <c r="C28" i="88"/>
  <c r="B28" i="88"/>
  <c r="K12" i="88"/>
  <c r="J12" i="88"/>
  <c r="I12" i="88"/>
  <c r="I29" i="88" s="1"/>
  <c r="H12" i="88"/>
  <c r="H29" i="88" s="1"/>
  <c r="G12" i="88"/>
  <c r="G29" i="88" s="1"/>
  <c r="F12" i="88"/>
  <c r="F29" i="88" s="1"/>
  <c r="D12" i="88"/>
  <c r="D29" i="88" s="1"/>
  <c r="C12" i="88"/>
  <c r="C29" i="88" s="1"/>
  <c r="B12" i="88"/>
  <c r="E24" i="50" l="1"/>
  <c r="F20" i="91" l="1"/>
  <c r="E20" i="91"/>
  <c r="H16" i="91"/>
  <c r="F16" i="91"/>
  <c r="E16" i="91"/>
  <c r="H21" i="90"/>
  <c r="F21" i="90"/>
  <c r="E21" i="90"/>
  <c r="H17" i="90"/>
  <c r="F17" i="90"/>
  <c r="E17" i="90"/>
  <c r="S51" i="152" l="1"/>
  <c r="S50" i="152"/>
  <c r="S49" i="152"/>
  <c r="S48" i="152"/>
  <c r="S47" i="152"/>
  <c r="S45" i="152"/>
  <c r="S44" i="152"/>
  <c r="S43" i="152"/>
  <c r="S42" i="152"/>
  <c r="S41" i="152"/>
  <c r="S40" i="152"/>
  <c r="S39" i="152"/>
  <c r="S38" i="152"/>
  <c r="S37" i="152"/>
  <c r="S36" i="152"/>
  <c r="S35" i="152"/>
  <c r="S34" i="152"/>
  <c r="S33" i="152"/>
  <c r="S32" i="152"/>
  <c r="S31" i="152"/>
  <c r="S30" i="152"/>
  <c r="S29" i="152"/>
  <c r="S28" i="152"/>
  <c r="S27" i="152"/>
  <c r="S26" i="152"/>
  <c r="S25" i="152"/>
  <c r="S24" i="152"/>
  <c r="S23" i="152"/>
  <c r="S22" i="152"/>
  <c r="S21" i="152"/>
  <c r="S20" i="152"/>
  <c r="S19" i="152"/>
  <c r="S18" i="152"/>
  <c r="S17" i="152"/>
  <c r="S16" i="152"/>
  <c r="S15" i="152"/>
  <c r="S14" i="152"/>
  <c r="S13" i="152"/>
  <c r="S12" i="152"/>
  <c r="S11" i="152"/>
  <c r="S10" i="152"/>
  <c r="S9" i="152"/>
  <c r="S6" i="152"/>
  <c r="K11" i="87" l="1"/>
  <c r="K34" i="87" s="1"/>
  <c r="J11" i="87"/>
  <c r="J34" i="87" s="1"/>
  <c r="I11" i="87"/>
  <c r="I34" i="87" s="1"/>
  <c r="H11" i="87"/>
  <c r="H34" i="87" s="1"/>
  <c r="G11" i="87"/>
  <c r="G34" i="87" s="1"/>
  <c r="F11" i="87"/>
  <c r="F34" i="87" s="1"/>
  <c r="E11" i="87"/>
  <c r="E34" i="87" s="1"/>
  <c r="D11" i="87"/>
  <c r="D34" i="87" s="1"/>
  <c r="C11" i="87"/>
  <c r="C34" i="87" s="1"/>
  <c r="B11" i="87"/>
  <c r="B34" i="87" s="1"/>
</calcChain>
</file>

<file path=xl/sharedStrings.xml><?xml version="1.0" encoding="utf-8"?>
<sst xmlns="http://schemas.openxmlformats.org/spreadsheetml/2006/main" count="2437" uniqueCount="1174">
  <si>
    <t>1.1. Природно кретање становништва</t>
  </si>
  <si>
    <t>Умрли</t>
  </si>
  <si>
    <t>Бракови</t>
  </si>
  <si>
    <t>Deaths</t>
  </si>
  <si>
    <t>Marriages</t>
  </si>
  <si>
    <t>укупно</t>
  </si>
  <si>
    <t>мушко</t>
  </si>
  <si>
    <t>женско</t>
  </si>
  <si>
    <t>склопљени</t>
  </si>
  <si>
    <t>разведени</t>
  </si>
  <si>
    <t>total</t>
  </si>
  <si>
    <t>male</t>
  </si>
  <si>
    <t>female</t>
  </si>
  <si>
    <t>married</t>
  </si>
  <si>
    <t>divorced</t>
  </si>
  <si>
    <t>I</t>
  </si>
  <si>
    <t>II</t>
  </si>
  <si>
    <t>III</t>
  </si>
  <si>
    <t>IV</t>
  </si>
  <si>
    <t>1.2. Досељено и одсељено становништво</t>
  </si>
  <si>
    <t xml:space="preserve">    Immigrated and emigrated population</t>
  </si>
  <si>
    <t>Досељено</t>
  </si>
  <si>
    <t>Одсељено</t>
  </si>
  <si>
    <t>Салдо</t>
  </si>
  <si>
    <t>Immigration</t>
  </si>
  <si>
    <t>Emigration</t>
  </si>
  <si>
    <t>Net migration</t>
  </si>
  <si>
    <t>2.1. Просјечне исплаћене бруто плате по подручјима КД</t>
  </si>
  <si>
    <t xml:space="preserve">       Average gross wages paid by section of activity classification</t>
  </si>
  <si>
    <t>КМ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</si>
  <si>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</si>
  <si>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t xml:space="preserve">A </t>
  </si>
  <si>
    <r>
      <t xml:space="preserve">Пољопривреда, шумарство и риболов
</t>
    </r>
    <r>
      <rPr>
        <i/>
        <sz val="10"/>
        <color theme="1"/>
        <rFont val="Arial Narrow"/>
        <family val="2"/>
      </rPr>
      <t>Agriculture, forestry and fishing</t>
    </r>
  </si>
  <si>
    <t xml:space="preserve">B </t>
  </si>
  <si>
    <r>
      <t xml:space="preserve">Вађење руда и камена 
</t>
    </r>
    <r>
      <rPr>
        <i/>
        <sz val="10"/>
        <color theme="1"/>
        <rFont val="Arial Narrow"/>
        <family val="2"/>
      </rPr>
      <t>Mining and quarrying</t>
    </r>
  </si>
  <si>
    <t xml:space="preserve">C </t>
  </si>
  <si>
    <r>
      <t xml:space="preserve">Прерађивачка индустрија 
</t>
    </r>
    <r>
      <rPr>
        <i/>
        <sz val="10"/>
        <color theme="1"/>
        <rFont val="Arial Narrow"/>
        <family val="2"/>
      </rPr>
      <t>Manufacturing</t>
    </r>
  </si>
  <si>
    <t xml:space="preserve">D </t>
  </si>
  <si>
    <r>
      <t xml:space="preserve">Производња и снабдијевање електричном енергијом, гасом и паром и климатизација
</t>
    </r>
    <r>
      <rPr>
        <i/>
        <sz val="10"/>
        <color theme="1"/>
        <rFont val="Arial Narrow"/>
        <family val="2"/>
      </rPr>
      <t>Electricity, gas, steam and air conditioning production and supply</t>
    </r>
  </si>
  <si>
    <t xml:space="preserve">Е </t>
  </si>
  <si>
    <r>
      <t xml:space="preserve">Снабдијевање водом; канализација, управљање отпадом и дјелатности санације (ремедијације) животне средине
</t>
    </r>
    <r>
      <rPr>
        <i/>
        <sz val="10"/>
        <color theme="1"/>
        <rFont val="Arial Narrow"/>
        <family val="2"/>
      </rPr>
      <t>Water supply; sewerage, waste management and remediation activities</t>
    </r>
  </si>
  <si>
    <t xml:space="preserve">F </t>
  </si>
  <si>
    <r>
      <t xml:space="preserve">Грађевинарство
</t>
    </r>
    <r>
      <rPr>
        <i/>
        <sz val="10"/>
        <color theme="1"/>
        <rFont val="Arial Narrow"/>
        <family val="2"/>
      </rPr>
      <t>Construction</t>
    </r>
  </si>
  <si>
    <t xml:space="preserve">G </t>
  </si>
  <si>
    <r>
      <t xml:space="preserve">Трговина на велико и на мало, поправка моторних возила и мотоцикала  
</t>
    </r>
    <r>
      <rPr>
        <i/>
        <sz val="10"/>
        <color theme="1"/>
        <rFont val="Arial Narrow"/>
        <family val="2"/>
      </rPr>
      <t>Wholesale and retail trade; repair of motor vehicles and motorcycles</t>
    </r>
  </si>
  <si>
    <t xml:space="preserve">H </t>
  </si>
  <si>
    <r>
      <t xml:space="preserve">Саобраћај и складиштење 
</t>
    </r>
    <r>
      <rPr>
        <i/>
        <sz val="10"/>
        <color theme="1"/>
        <rFont val="Arial Narrow"/>
        <family val="2"/>
      </rPr>
      <t>Transport and storage</t>
    </r>
  </si>
  <si>
    <t xml:space="preserve">I </t>
  </si>
  <si>
    <r>
      <t xml:space="preserve">Дјелатности пружања смјештаја, припреме и послуживања хране, хотелијерство и угоститељство
</t>
    </r>
    <r>
      <rPr>
        <i/>
        <sz val="10"/>
        <color theme="1"/>
        <rFont val="Arial Narrow"/>
        <family val="2"/>
      </rPr>
      <t>Accommodation and food service activities</t>
    </r>
  </si>
  <si>
    <t xml:space="preserve">J </t>
  </si>
  <si>
    <r>
      <t xml:space="preserve">Информације и комуникације
</t>
    </r>
    <r>
      <rPr>
        <i/>
        <sz val="10"/>
        <color theme="1"/>
        <rFont val="Arial Narrow"/>
        <family val="2"/>
      </rPr>
      <t>Information and communication</t>
    </r>
  </si>
  <si>
    <t xml:space="preserve">K </t>
  </si>
  <si>
    <r>
      <t xml:space="preserve">Финансијске дјелатности и дјелатности осигурања
</t>
    </r>
    <r>
      <rPr>
        <i/>
        <sz val="10"/>
        <color theme="1"/>
        <rFont val="Arial Narrow"/>
        <family val="2"/>
      </rPr>
      <t>Financial and insurance activities</t>
    </r>
  </si>
  <si>
    <t xml:space="preserve">L </t>
  </si>
  <si>
    <r>
      <t xml:space="preserve">Пословање некретнинама
</t>
    </r>
    <r>
      <rPr>
        <i/>
        <sz val="10"/>
        <color theme="1"/>
        <rFont val="Arial Narrow"/>
        <family val="2"/>
      </rPr>
      <t>Real estate activities</t>
    </r>
  </si>
  <si>
    <t xml:space="preserve">M </t>
  </si>
  <si>
    <r>
      <t xml:space="preserve">Стручне, научне  и техничке дјелатности
</t>
    </r>
    <r>
      <rPr>
        <i/>
        <sz val="10"/>
        <color theme="1"/>
        <rFont val="Arial Narrow"/>
        <family val="2"/>
      </rPr>
      <t>Professional, scientific and technical activities</t>
    </r>
  </si>
  <si>
    <t xml:space="preserve">N </t>
  </si>
  <si>
    <r>
      <t xml:space="preserve">Административне и помоћне услужне дјелатности
</t>
    </r>
    <r>
      <rPr>
        <i/>
        <sz val="10"/>
        <color theme="1"/>
        <rFont val="Arial Narrow"/>
        <family val="2"/>
      </rPr>
      <t>Administrative and support service activities</t>
    </r>
  </si>
  <si>
    <t xml:space="preserve">O </t>
  </si>
  <si>
    <r>
      <t xml:space="preserve">Јавна управа и одбрана; обавезно социјално осигурање
</t>
    </r>
    <r>
      <rPr>
        <i/>
        <sz val="10"/>
        <color theme="1"/>
        <rFont val="Arial Narrow"/>
        <family val="2"/>
      </rPr>
      <t>Public administration and defence; compulsory social security</t>
    </r>
  </si>
  <si>
    <t xml:space="preserve">P </t>
  </si>
  <si>
    <r>
      <rPr>
        <sz val="10"/>
        <color theme="1"/>
        <rFont val="Arial Narrow"/>
        <family val="2"/>
      </rPr>
      <t>Образовање</t>
    </r>
    <r>
      <rPr>
        <i/>
        <sz val="10"/>
        <color theme="1"/>
        <rFont val="Arial Narrow"/>
        <family val="2"/>
      </rPr>
      <t xml:space="preserve">
Education</t>
    </r>
  </si>
  <si>
    <t xml:space="preserve">Q </t>
  </si>
  <si>
    <r>
      <t xml:space="preserve">Дјелатности здравствене заштите и социјалног рада
</t>
    </r>
    <r>
      <rPr>
        <i/>
        <sz val="10"/>
        <color theme="1"/>
        <rFont val="Arial Narrow"/>
        <family val="2"/>
      </rPr>
      <t>Human health and social work activities</t>
    </r>
  </si>
  <si>
    <t xml:space="preserve">R </t>
  </si>
  <si>
    <r>
      <t xml:space="preserve">Умјетност, забава и рекреација
</t>
    </r>
    <r>
      <rPr>
        <i/>
        <sz val="10"/>
        <color theme="1"/>
        <rFont val="Arial Narrow"/>
        <family val="2"/>
      </rPr>
      <t>Arts, entertainment and recreation</t>
    </r>
  </si>
  <si>
    <t xml:space="preserve">S </t>
  </si>
  <si>
    <r>
      <t xml:space="preserve">Остале услужне дјелатности
</t>
    </r>
    <r>
      <rPr>
        <i/>
        <sz val="10"/>
        <color theme="1"/>
        <rFont val="Arial Narrow"/>
        <family val="2"/>
      </rPr>
      <t>Other service activities</t>
    </r>
  </si>
  <si>
    <t>Номинални индекси</t>
  </si>
  <si>
    <t>Реални индекси</t>
  </si>
  <si>
    <t>Nominal indices</t>
  </si>
  <si>
    <t>Real indices</t>
  </si>
  <si>
    <t>99,2</t>
  </si>
  <si>
    <t>99,1</t>
  </si>
  <si>
    <t>98,8</t>
  </si>
  <si>
    <t>100,0</t>
  </si>
  <si>
    <t>99,9</t>
  </si>
  <si>
    <t>98,2</t>
  </si>
  <si>
    <t>98,4</t>
  </si>
  <si>
    <t>99,8</t>
  </si>
  <si>
    <t>98,7</t>
  </si>
  <si>
    <t>100,9</t>
  </si>
  <si>
    <t>98,3</t>
  </si>
  <si>
    <t>99,3</t>
  </si>
  <si>
    <t>99,4</t>
  </si>
  <si>
    <t>100,3</t>
  </si>
  <si>
    <t>101,3</t>
  </si>
  <si>
    <t>хиљ. КМ / thous. KM</t>
  </si>
  <si>
    <t>A</t>
  </si>
  <si>
    <t>B, C, D, E</t>
  </si>
  <si>
    <t>од тога, C</t>
  </si>
  <si>
    <t>of which, C</t>
  </si>
  <si>
    <t>F</t>
  </si>
  <si>
    <t>G, H, I</t>
  </si>
  <si>
    <t>J</t>
  </si>
  <si>
    <t>K</t>
  </si>
  <si>
    <t>L</t>
  </si>
  <si>
    <t>M, N</t>
  </si>
  <si>
    <t>O, P, Q</t>
  </si>
  <si>
    <t>R, S</t>
  </si>
  <si>
    <t>FISIM (минус)</t>
  </si>
  <si>
    <t>FISIM (minus)</t>
  </si>
  <si>
    <t>Бруто додата вриједност</t>
  </si>
  <si>
    <t>Gross value added</t>
  </si>
  <si>
    <t>Нето порези на производе</t>
  </si>
  <si>
    <t>Neto taxes on products</t>
  </si>
  <si>
    <t>Бруто домаћи производ</t>
  </si>
  <si>
    <t xml:space="preserve">Gross domestic product </t>
  </si>
  <si>
    <t xml:space="preserve">    </t>
  </si>
  <si>
    <t>%</t>
  </si>
  <si>
    <t xml:space="preserve"> </t>
  </si>
  <si>
    <t>4.1. Индекси потрошачких цијена</t>
  </si>
  <si>
    <t xml:space="preserve">   Consumer prices indices</t>
  </si>
  <si>
    <t>March</t>
  </si>
  <si>
    <t>April</t>
  </si>
  <si>
    <t>May</t>
  </si>
  <si>
    <t>June</t>
  </si>
  <si>
    <t>July</t>
  </si>
  <si>
    <t>99,7</t>
  </si>
  <si>
    <t>101,6</t>
  </si>
  <si>
    <t>99,6</t>
  </si>
  <si>
    <t>101,9</t>
  </si>
  <si>
    <t>-</t>
  </si>
  <si>
    <t>102,6</t>
  </si>
  <si>
    <t>103,6</t>
  </si>
  <si>
    <t>4.2. Индекси потрошачких цијена по главним одјељцима потрошње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</si>
  <si>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</si>
  <si>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>Храна и безалкохолна пића</t>
    </r>
    <r>
      <rPr>
        <i/>
        <sz val="10"/>
        <color theme="1"/>
        <rFont val="Arial Narrow"/>
        <family val="2"/>
      </rPr>
      <t xml:space="preserve"> 
Food and non-alcoholic beverages</t>
    </r>
  </si>
  <si>
    <r>
      <t xml:space="preserve">Алкохолна пића и дуван
</t>
    </r>
    <r>
      <rPr>
        <i/>
        <sz val="10"/>
        <color theme="1"/>
        <rFont val="Arial Narrow"/>
        <family val="2"/>
      </rPr>
      <t xml:space="preserve">Alcoholic beverages and tobacco </t>
    </r>
  </si>
  <si>
    <r>
      <t>Одјећа и обућа</t>
    </r>
    <r>
      <rPr>
        <i/>
        <sz val="10"/>
        <color theme="1"/>
        <rFont val="Arial Narrow"/>
        <family val="2"/>
      </rPr>
      <t xml:space="preserve"> 
Clothing and footwear</t>
    </r>
  </si>
  <si>
    <r>
      <t>Снабд. водом, ел. ен. и другим енергентимa</t>
    </r>
    <r>
      <rPr>
        <i/>
        <sz val="10"/>
        <color theme="1"/>
        <rFont val="Arial Narrow"/>
        <family val="2"/>
      </rPr>
      <t xml:space="preserve"> 
Housing, water, electricity, gas and other fuels </t>
    </r>
  </si>
  <si>
    <r>
      <t>Намјештај, покућство и редовно одржавање</t>
    </r>
    <r>
      <rPr>
        <i/>
        <sz val="10"/>
        <color theme="1"/>
        <rFont val="Arial Narrow"/>
        <family val="2"/>
      </rPr>
      <t xml:space="preserve"> 
Furnishings, household equipment and routine maintenance of the house</t>
    </r>
  </si>
  <si>
    <r>
      <t xml:space="preserve">Здравство
</t>
    </r>
    <r>
      <rPr>
        <i/>
        <sz val="10"/>
        <color theme="1"/>
        <rFont val="Arial Narrow"/>
        <family val="2"/>
      </rPr>
      <t xml:space="preserve">Health </t>
    </r>
  </si>
  <si>
    <r>
      <t xml:space="preserve">Превоз
</t>
    </r>
    <r>
      <rPr>
        <i/>
        <sz val="10"/>
        <color theme="1"/>
        <rFont val="Arial Narrow"/>
        <family val="2"/>
      </rPr>
      <t xml:space="preserve">Transport </t>
    </r>
  </si>
  <si>
    <r>
      <t>Комуникације</t>
    </r>
    <r>
      <rPr>
        <i/>
        <sz val="10"/>
        <color theme="1"/>
        <rFont val="Arial Narrow"/>
        <family val="2"/>
      </rPr>
      <t xml:space="preserve"> Communication</t>
    </r>
  </si>
  <si>
    <r>
      <t>Рекреација и култура</t>
    </r>
    <r>
      <rPr>
        <i/>
        <sz val="10"/>
        <color theme="1"/>
        <rFont val="Arial Narrow"/>
        <family val="2"/>
      </rPr>
      <t xml:space="preserve"> Recreation and culture</t>
    </r>
  </si>
  <si>
    <r>
      <t xml:space="preserve">Oбразовање
</t>
    </r>
    <r>
      <rPr>
        <i/>
        <sz val="10"/>
        <color theme="1"/>
        <rFont val="Arial Narrow"/>
        <family val="2"/>
      </rPr>
      <t>Education</t>
    </r>
  </si>
  <si>
    <r>
      <t xml:space="preserve">Ресторани и хотели
</t>
    </r>
    <r>
      <rPr>
        <i/>
        <sz val="10"/>
        <color theme="1"/>
        <rFont val="Arial Narrow"/>
        <family val="2"/>
      </rPr>
      <t>Restaurants and hotels</t>
    </r>
  </si>
  <si>
    <r>
      <t xml:space="preserve">Остала добра и услуге
</t>
    </r>
    <r>
      <rPr>
        <i/>
        <sz val="10"/>
        <color theme="1"/>
        <rFont val="Arial Narrow"/>
        <family val="2"/>
      </rPr>
      <t xml:space="preserve"> Other goods and services</t>
    </r>
  </si>
  <si>
    <t>В</t>
  </si>
  <si>
    <r>
      <t xml:space="preserve">Вађење руда и камена
</t>
    </r>
    <r>
      <rPr>
        <i/>
        <sz val="10"/>
        <color theme="1"/>
        <rFont val="Arial Narrow"/>
        <family val="2"/>
      </rPr>
      <t>Mining and quarrying</t>
    </r>
  </si>
  <si>
    <r>
      <t xml:space="preserve">Вађење угља и лигнита (мрког угља)
</t>
    </r>
    <r>
      <rPr>
        <i/>
        <sz val="10"/>
        <color theme="1"/>
        <rFont val="Arial Narrow"/>
        <family val="2"/>
      </rPr>
      <t>Mining of coal and lignite (black coal)</t>
    </r>
  </si>
  <si>
    <r>
      <t xml:space="preserve">Вађење руда метала
</t>
    </r>
    <r>
      <rPr>
        <i/>
        <sz val="10"/>
        <color theme="1"/>
        <rFont val="Arial Narrow"/>
        <family val="2"/>
      </rPr>
      <t>Mining of metal ores</t>
    </r>
  </si>
  <si>
    <r>
      <t xml:space="preserve">Вађење осталих руда и камена
</t>
    </r>
    <r>
      <rPr>
        <i/>
        <sz val="10"/>
        <color theme="1"/>
        <rFont val="Arial Narrow"/>
        <family val="2"/>
      </rPr>
      <t>Other mining and quarrying</t>
    </r>
  </si>
  <si>
    <t>C</t>
  </si>
  <si>
    <r>
      <t xml:space="preserve">Прерађивачка индустрија
</t>
    </r>
    <r>
      <rPr>
        <i/>
        <sz val="10"/>
        <color theme="1"/>
        <rFont val="Arial Narrow"/>
        <family val="2"/>
      </rPr>
      <t>Manufacturing</t>
    </r>
  </si>
  <si>
    <r>
      <t xml:space="preserve">Произв. прехрамбених производа
</t>
    </r>
    <r>
      <rPr>
        <i/>
        <sz val="10"/>
        <color theme="1"/>
        <rFont val="Arial Narrow"/>
        <family val="2"/>
      </rPr>
      <t>Manufacture of food products</t>
    </r>
  </si>
  <si>
    <r>
      <t xml:space="preserve">Производња пића
</t>
    </r>
    <r>
      <rPr>
        <i/>
        <sz val="10"/>
        <color theme="1"/>
        <rFont val="Arial Narrow"/>
        <family val="2"/>
      </rPr>
      <t>Manufacture of beverages</t>
    </r>
  </si>
  <si>
    <r>
      <t xml:space="preserve">Производња дуванских производа
</t>
    </r>
    <r>
      <rPr>
        <i/>
        <sz val="10"/>
        <color theme="1"/>
        <rFont val="Arial Narrow"/>
        <family val="2"/>
      </rPr>
      <t>Manufacture of tobacco products</t>
    </r>
  </si>
  <si>
    <r>
      <t xml:space="preserve">Производња текстила
</t>
    </r>
    <r>
      <rPr>
        <i/>
        <sz val="10"/>
        <color theme="1"/>
        <rFont val="Arial Narrow"/>
        <family val="2"/>
      </rPr>
      <t>Manufacture of textiles</t>
    </r>
  </si>
  <si>
    <r>
      <t xml:space="preserve">Производња одјеће
</t>
    </r>
    <r>
      <rPr>
        <i/>
        <sz val="10"/>
        <color theme="1"/>
        <rFont val="Arial Narrow"/>
        <family val="2"/>
      </rPr>
      <t>Manufacture of wearing apparel</t>
    </r>
  </si>
  <si>
    <r>
      <t xml:space="preserve">Производња коже и производа од коже
</t>
    </r>
    <r>
      <rPr>
        <i/>
        <sz val="10"/>
        <color theme="1"/>
        <rFont val="Arial Narrow"/>
        <family val="2"/>
      </rPr>
      <t>Manufacture of leather and related products</t>
    </r>
  </si>
  <si>
    <r>
      <t xml:space="preserve">Прерада дрвета и производа од дрвета и плуте, осим намјештаја; производња предмета од сламе и плетарских материјала
</t>
    </r>
    <r>
      <rPr>
        <i/>
        <sz val="10"/>
        <color theme="1"/>
        <rFont val="Arial Narrow"/>
        <family val="2"/>
      </rPr>
      <t>Manufacture of wood and of products of wood and cork, except furniture; manufacture of articles of straw and plaiting materials</t>
    </r>
  </si>
  <si>
    <r>
      <t xml:space="preserve">Производња папира и производа од папира
</t>
    </r>
    <r>
      <rPr>
        <i/>
        <sz val="10"/>
        <color theme="1"/>
        <rFont val="Arial Narrow"/>
        <family val="2"/>
      </rPr>
      <t>Manufacture of  paper and paper products</t>
    </r>
  </si>
  <si>
    <r>
      <t xml:space="preserve">Штампање и умножавање снимљених записа
</t>
    </r>
    <r>
      <rPr>
        <i/>
        <sz val="10"/>
        <color theme="1"/>
        <rFont val="Arial Narrow"/>
        <family val="2"/>
      </rPr>
      <t>Printing and reproduction of recorded media</t>
    </r>
  </si>
  <si>
    <r>
      <t xml:space="preserve">Производња кокса и рафинисаних нафтних производа
</t>
    </r>
    <r>
      <rPr>
        <i/>
        <sz val="10"/>
        <color theme="1"/>
        <rFont val="Arial Narrow"/>
        <family val="2"/>
      </rPr>
      <t>Manufacture of coke and refined petroleum products</t>
    </r>
  </si>
  <si>
    <r>
      <t xml:space="preserve">Производња хемикалија и хемијских производа
</t>
    </r>
    <r>
      <rPr>
        <i/>
        <sz val="10"/>
        <color theme="1"/>
        <rFont val="Arial Narrow"/>
        <family val="2"/>
      </rPr>
      <t>Manufacture of chemicals and chemical products</t>
    </r>
  </si>
  <si>
    <r>
      <t xml:space="preserve">Производња основних фармацеутских производа и фармацеутских препарата
</t>
    </r>
    <r>
      <rPr>
        <i/>
        <sz val="10"/>
        <color theme="1"/>
        <rFont val="Arial Narrow"/>
        <family val="2"/>
      </rPr>
      <t>Manufacture of basic pharmaceutical products and pharmaceutical preparations</t>
    </r>
  </si>
  <si>
    <r>
      <t xml:space="preserve">Производња производа од гуме и пластичних маса
</t>
    </r>
    <r>
      <rPr>
        <i/>
        <sz val="10"/>
        <color theme="1"/>
        <rFont val="Arial Narrow"/>
        <family val="2"/>
      </rPr>
      <t>Manufacture of rubber and plastic products</t>
    </r>
  </si>
  <si>
    <r>
      <t xml:space="preserve">Производња осталих производа од неметалних минерала
</t>
    </r>
    <r>
      <rPr>
        <i/>
        <sz val="10"/>
        <color theme="1"/>
        <rFont val="Arial Narrow"/>
        <family val="2"/>
      </rPr>
      <t>Manufacture of other non-metallic mineral products</t>
    </r>
  </si>
  <si>
    <r>
      <t xml:space="preserve">Производња базних метала
</t>
    </r>
    <r>
      <rPr>
        <i/>
        <sz val="10"/>
        <color theme="1"/>
        <rFont val="Arial Narrow"/>
        <family val="2"/>
      </rPr>
      <t>Manufacture of basic metals</t>
    </r>
  </si>
  <si>
    <r>
      <t xml:space="preserve">Производња готових металних производа, осим машина и опреме
</t>
    </r>
    <r>
      <rPr>
        <i/>
        <sz val="10"/>
        <color theme="1"/>
        <rFont val="Arial Narrow"/>
        <family val="2"/>
      </rPr>
      <t>Manufacture of fabricated metal products, except machinery and equipment</t>
    </r>
  </si>
  <si>
    <r>
      <t xml:space="preserve">Производња рачунара,  електрон-ских и оптичких производа
</t>
    </r>
    <r>
      <rPr>
        <i/>
        <sz val="10"/>
        <color theme="1"/>
        <rFont val="Arial Narrow"/>
        <family val="2"/>
      </rPr>
      <t>Manufacture of computer, electronic and optical products</t>
    </r>
  </si>
  <si>
    <r>
      <t xml:space="preserve">Производња електричне опреме 
</t>
    </r>
    <r>
      <rPr>
        <i/>
        <sz val="10"/>
        <color theme="1"/>
        <rFont val="Arial Narrow"/>
        <family val="2"/>
      </rPr>
      <t>Manufacture of electrical equipment</t>
    </r>
  </si>
  <si>
    <r>
      <t xml:space="preserve">Производња машина и опреме, Д.Н.
</t>
    </r>
    <r>
      <rPr>
        <i/>
        <sz val="10"/>
        <color theme="1"/>
        <rFont val="Arial Narrow"/>
        <family val="2"/>
      </rPr>
      <t>Manufacture of machinery and equipment, n.e.c.</t>
    </r>
  </si>
  <si>
    <r>
      <t xml:space="preserve">Производња моторних возила, приколица и полуприколица
</t>
    </r>
    <r>
      <rPr>
        <i/>
        <sz val="10"/>
        <color theme="1"/>
        <rFont val="Arial Narrow"/>
        <family val="2"/>
      </rPr>
      <t>Manufacture of motor vehicles, trailers and semi-trailers</t>
    </r>
  </si>
  <si>
    <r>
      <t xml:space="preserve">Производња осталих саобраћајних средстава
</t>
    </r>
    <r>
      <rPr>
        <i/>
        <sz val="10"/>
        <color theme="1"/>
        <rFont val="Arial Narrow"/>
        <family val="2"/>
      </rPr>
      <t>Manufacture of other transport equipment</t>
    </r>
  </si>
  <si>
    <r>
      <t xml:space="preserve">Производња намјештаја
</t>
    </r>
    <r>
      <rPr>
        <i/>
        <sz val="10"/>
        <color theme="1"/>
        <rFont val="Arial Narrow"/>
        <family val="2"/>
      </rPr>
      <t>Manufacture of furniture</t>
    </r>
  </si>
  <si>
    <r>
      <t xml:space="preserve">Oстала прерађивачка индустрија
</t>
    </r>
    <r>
      <rPr>
        <i/>
        <sz val="10"/>
        <color theme="1"/>
        <rFont val="Arial Narrow"/>
        <family val="2"/>
      </rPr>
      <t>Other manufacturing</t>
    </r>
  </si>
  <si>
    <r>
      <t xml:space="preserve">Поправка и инсталација машина и опреме
</t>
    </r>
    <r>
      <rPr>
        <i/>
        <sz val="10"/>
        <color theme="1"/>
        <rFont val="Arial Narrow"/>
        <family val="2"/>
      </rPr>
      <t>Repair and installation of machinery and equipment</t>
    </r>
  </si>
  <si>
    <t>D</t>
  </si>
  <si>
    <r>
      <t xml:space="preserve">Производња и снабдијевање електричном енергијом, гасом, паром и климатизација
</t>
    </r>
    <r>
      <rPr>
        <i/>
        <sz val="10"/>
        <color theme="1"/>
        <rFont val="Arial Narrow"/>
        <family val="2"/>
      </rPr>
      <t>Electricity, gas, steam and air conditioning supply</t>
    </r>
  </si>
  <si>
    <t>05</t>
  </si>
  <si>
    <t>07</t>
  </si>
  <si>
    <t>08</t>
  </si>
  <si>
    <t>5.1. Кравље млијеко и млијечни производи</t>
  </si>
  <si>
    <t xml:space="preserve">    Cow’s milk and dairy products</t>
  </si>
  <si>
    <t>t</t>
  </si>
  <si>
    <t>Производња млијечних производа</t>
  </si>
  <si>
    <t>Production of dairy products</t>
  </si>
  <si>
    <t>Индекси – исти период претходне године = 100</t>
  </si>
  <si>
    <t>Indices – same period of the previous year = 100</t>
  </si>
  <si>
    <t>5.2. Клање стоке и живине у кланицама</t>
  </si>
  <si>
    <t xml:space="preserve">       Slaughter of livestock and poultry in slaughterhouses</t>
  </si>
  <si>
    <t>Говеда</t>
  </si>
  <si>
    <t>Свиње</t>
  </si>
  <si>
    <t>Овце</t>
  </si>
  <si>
    <t>Живина</t>
  </si>
  <si>
    <t>Cattle</t>
  </si>
  <si>
    <t>Pigs</t>
  </si>
  <si>
    <t>Sheep</t>
  </si>
  <si>
    <t>Poultry</t>
  </si>
  <si>
    <t>број</t>
  </si>
  <si>
    <t>нето тежина, t</t>
  </si>
  <si>
    <t>number</t>
  </si>
  <si>
    <t>net weight, t</t>
  </si>
  <si>
    <t>5.3. Продаја пољопривредних производа на зеленим пијацама</t>
  </si>
  <si>
    <t xml:space="preserve">    Sale of agricultural products in green markets</t>
  </si>
  <si>
    <t>KM</t>
  </si>
  <si>
    <t xml:space="preserve">Жита и производи </t>
  </si>
  <si>
    <r>
      <t xml:space="preserve">Поврће
</t>
    </r>
    <r>
      <rPr>
        <i/>
        <sz val="10"/>
        <color theme="1"/>
        <rFont val="Arial Narrow"/>
        <family val="2"/>
      </rPr>
      <t>Vegetables</t>
    </r>
  </si>
  <si>
    <r>
      <t xml:space="preserve">Воће
</t>
    </r>
    <r>
      <rPr>
        <i/>
        <sz val="10"/>
        <color theme="1"/>
        <rFont val="Arial Narrow"/>
        <family val="2"/>
      </rPr>
      <t>Fruits</t>
    </r>
  </si>
  <si>
    <r>
      <t xml:space="preserve">Грожђе
</t>
    </r>
    <r>
      <rPr>
        <i/>
        <sz val="10"/>
        <color theme="1"/>
        <rFont val="Arial Narrow"/>
        <family val="2"/>
      </rPr>
      <t>Grapes</t>
    </r>
  </si>
  <si>
    <r>
      <t xml:space="preserve">Прерађевине воћа
</t>
    </r>
    <r>
      <rPr>
        <i/>
        <sz val="10"/>
        <color theme="1"/>
        <rFont val="Arial Narrow"/>
        <family val="2"/>
      </rPr>
      <t>Products of fruits</t>
    </r>
    <r>
      <rPr>
        <sz val="10"/>
        <color theme="1"/>
        <rFont val="Arial Narrow"/>
        <family val="2"/>
      </rPr>
      <t xml:space="preserve">
</t>
    </r>
  </si>
  <si>
    <r>
      <t xml:space="preserve">Живина и јаја
</t>
    </r>
    <r>
      <rPr>
        <i/>
        <sz val="10"/>
        <color theme="1"/>
        <rFont val="Arial Narrow"/>
        <family val="2"/>
      </rPr>
      <t>Poultry and eggs</t>
    </r>
  </si>
  <si>
    <r>
      <t xml:space="preserve">Млијеко и млијечни производи
</t>
    </r>
    <r>
      <rPr>
        <i/>
        <sz val="10"/>
        <color theme="1"/>
        <rFont val="Arial Narrow"/>
        <family val="2"/>
      </rPr>
      <t>Milk and dairy products</t>
    </r>
  </si>
  <si>
    <r>
      <t xml:space="preserve">Мед
</t>
    </r>
    <r>
      <rPr>
        <i/>
        <sz val="10"/>
        <color theme="1"/>
        <rFont val="Arial Narrow"/>
        <family val="2"/>
      </rPr>
      <t>Honey</t>
    </r>
  </si>
  <si>
    <r>
      <t xml:space="preserve">Остали производи
</t>
    </r>
    <r>
      <rPr>
        <i/>
        <sz val="10"/>
        <color theme="1"/>
        <rFont val="Arial Narrow"/>
        <family val="2"/>
      </rPr>
      <t>Other products</t>
    </r>
  </si>
  <si>
    <t>од жита</t>
  </si>
  <si>
    <t>Cereals and cereal products</t>
  </si>
  <si>
    <t>5.4. Откупљени и продати производи пољопривреде, шумарства и рибарства</t>
  </si>
  <si>
    <t xml:space="preserve">    Purchased and sold products of agriculture, forestry and fishing</t>
  </si>
  <si>
    <r>
      <t xml:space="preserve">Откупљени производи
</t>
    </r>
    <r>
      <rPr>
        <i/>
        <sz val="10"/>
        <color theme="1"/>
        <rFont val="Arial Narrow"/>
        <family val="2"/>
      </rPr>
      <t>Purchased products</t>
    </r>
  </si>
  <si>
    <r>
      <t xml:space="preserve">Продати производи
</t>
    </r>
    <r>
      <rPr>
        <i/>
        <sz val="10"/>
        <color theme="1"/>
        <rFont val="Arial Narrow"/>
        <family val="2"/>
      </rPr>
      <t>Sold products</t>
    </r>
  </si>
  <si>
    <r>
      <t xml:space="preserve">ратарски
</t>
    </r>
    <r>
      <rPr>
        <i/>
        <sz val="10"/>
        <color theme="1"/>
        <rFont val="Arial Narrow"/>
        <family val="2"/>
      </rPr>
      <t>arable farming</t>
    </r>
  </si>
  <si>
    <r>
      <t xml:space="preserve">воћарски и виноградарски
</t>
    </r>
    <r>
      <rPr>
        <i/>
        <sz val="10"/>
        <color theme="1"/>
        <rFont val="Arial Narrow"/>
        <family val="2"/>
      </rPr>
      <t>fruit and wine growing</t>
    </r>
  </si>
  <si>
    <r>
      <t xml:space="preserve">сточарски
</t>
    </r>
    <r>
      <rPr>
        <i/>
        <sz val="10"/>
        <color theme="1"/>
        <rFont val="Arial Narrow"/>
        <family val="2"/>
      </rPr>
      <t>livestock breeding</t>
    </r>
  </si>
  <si>
    <r>
      <t xml:space="preserve">шумарства
</t>
    </r>
    <r>
      <rPr>
        <i/>
        <sz val="10"/>
        <color theme="1"/>
        <rFont val="Arial Narrow"/>
        <family val="2"/>
      </rPr>
      <t>forestry</t>
    </r>
  </si>
  <si>
    <r>
      <t xml:space="preserve">остали
</t>
    </r>
    <r>
      <rPr>
        <i/>
        <sz val="10"/>
        <color theme="1"/>
        <rFont val="Arial Narrow"/>
        <family val="2"/>
      </rPr>
      <t>other</t>
    </r>
  </si>
  <si>
    <t>5.5. Индекси цијена у пољопривреди</t>
  </si>
  <si>
    <t xml:space="preserve">    Agricultural price indices</t>
  </si>
  <si>
    <t>Индекси цијена средстава који се користе у пољопривреди</t>
  </si>
  <si>
    <t>Индекси цијена пољопривредних производа</t>
  </si>
  <si>
    <t>Agricultural input price indices</t>
  </si>
  <si>
    <t>Agricultural output price indicis</t>
  </si>
  <si>
    <t>укупно (инпут 1+ипут 2)</t>
  </si>
  <si>
    <t>средства за текућу потрошњу у пољопривреди (инпут 1)</t>
  </si>
  <si>
    <t>средства намјењена за инвестиције у пољопривреди (инпут 2)</t>
  </si>
  <si>
    <t>биљна производња</t>
  </si>
  <si>
    <t>сточна производња</t>
  </si>
  <si>
    <t>total (input 1+input 2)</t>
  </si>
  <si>
    <t>goods and services currently consumed in agriculture (input 1)</t>
  </si>
  <si>
    <t>goods and services contributing to agricultural investment (input 2)</t>
  </si>
  <si>
    <t>crop output</t>
  </si>
  <si>
    <t>animal output</t>
  </si>
  <si>
    <r>
      <rPr>
        <sz val="10"/>
        <color theme="1"/>
        <rFont val="Calibri"/>
        <family val="2"/>
      </rPr>
      <t>Ø</t>
    </r>
    <r>
      <rPr>
        <sz val="10"/>
        <color theme="1"/>
        <rFont val="Arial Narrow"/>
        <family val="2"/>
      </rPr>
      <t>2010=100</t>
    </r>
  </si>
  <si>
    <t>5.6. Производња шумских сортимената</t>
  </si>
  <si>
    <t xml:space="preserve">      Production of forest assortments </t>
  </si>
  <si>
    <t xml:space="preserve">                                                                                                                                                                                                         </t>
  </si>
  <si>
    <t>Total</t>
  </si>
  <si>
    <t xml:space="preserve">Трупци </t>
  </si>
  <si>
    <t>Просторно дрво</t>
  </si>
  <si>
    <t>Рудничко дрво</t>
  </si>
  <si>
    <t>Огревно дрво</t>
  </si>
  <si>
    <t>Остало дрво</t>
  </si>
  <si>
    <t>Залихе</t>
  </si>
  <si>
    <t xml:space="preserve">Logs </t>
  </si>
  <si>
    <t>Укупно</t>
  </si>
  <si>
    <t>Pulpwood</t>
  </si>
  <si>
    <t>Pitprops</t>
  </si>
  <si>
    <t>Firewood</t>
  </si>
  <si>
    <t>Other wood</t>
  </si>
  <si>
    <t>Stocks</t>
  </si>
  <si>
    <t>broadleaf</t>
  </si>
  <si>
    <t>coniferous</t>
  </si>
  <si>
    <t>5.7. Продаја шумских сортимената</t>
  </si>
  <si>
    <t>6.1. Изворни индекси индустријске производње према ГИГ</t>
  </si>
  <si>
    <t>Индустрија укупно</t>
  </si>
  <si>
    <t>Интермедијарни производи (AI)</t>
  </si>
  <si>
    <t>Енергија (AE)</t>
  </si>
  <si>
    <t>Капитални производи (BB)</t>
  </si>
  <si>
    <t>Трајни производи за широку потрошњу (CD)</t>
  </si>
  <si>
    <t>Нетрајни производи за широку потрошњу (CN)</t>
  </si>
  <si>
    <t>Total industry</t>
  </si>
  <si>
    <t>Intermediate goods (AI)</t>
  </si>
  <si>
    <t>Energy (AE)</t>
  </si>
  <si>
    <t>Capital goods (BB)</t>
  </si>
  <si>
    <t>Durable consumer goods (CD)</t>
  </si>
  <si>
    <t>Non durable consumer goods (CN)</t>
  </si>
  <si>
    <t>104,8</t>
  </si>
  <si>
    <t>107,7</t>
  </si>
  <si>
    <t>104,7</t>
  </si>
  <si>
    <t>108,1</t>
  </si>
  <si>
    <t>119,2</t>
  </si>
  <si>
    <t>104,2</t>
  </si>
  <si>
    <t>6.2. Изворни индекси индустријске производње по подручјима и областима КД</t>
  </si>
  <si>
    <t>Вађење руда и камена</t>
  </si>
  <si>
    <t>Mining and quarrying</t>
  </si>
  <si>
    <t>Прерађивачка индустрија</t>
  </si>
  <si>
    <t>Manufacturing</t>
  </si>
  <si>
    <t>1)</t>
  </si>
  <si>
    <t>Index higher than 300</t>
  </si>
  <si>
    <t>6.3. Изворни индекси индустријске производње према ГИГ</t>
  </si>
  <si>
    <t xml:space="preserve">Трајни производи за </t>
  </si>
  <si>
    <t>Intermediate</t>
  </si>
  <si>
    <t>широку потрошњу (CD)</t>
  </si>
  <si>
    <t xml:space="preserve">Non durable consumer </t>
  </si>
  <si>
    <t>industry</t>
  </si>
  <si>
    <t>goods (AI)</t>
  </si>
  <si>
    <t>Durable consumer</t>
  </si>
  <si>
    <t>goods (CN)</t>
  </si>
  <si>
    <t>goods (CD)</t>
  </si>
  <si>
    <t>6.4. Изворни индекси индустријске производње по подручјима и областима КД</t>
  </si>
  <si>
    <t xml:space="preserve">6.5. Десезонирани и календарски прилагођени индекси индустријске производње и тренд </t>
  </si>
  <si>
    <t>Изворни индекси</t>
  </si>
  <si>
    <t>Десезонирани индекси</t>
  </si>
  <si>
    <t>Календарски прилагођени индекси</t>
  </si>
  <si>
    <t>Тренд</t>
  </si>
  <si>
    <t>Seasonally adjusted indices</t>
  </si>
  <si>
    <t>Working-day adjusted indices</t>
  </si>
  <si>
    <t>Trend</t>
  </si>
  <si>
    <t>6.6. Индекси запослених у индустрији по подручјима КД</t>
  </si>
  <si>
    <t>Electricity, gas, steam and air conditioning production and supply</t>
  </si>
  <si>
    <t>Салдо робне размјене, хиљ. КМ</t>
  </si>
  <si>
    <t>Покривеност увоза извозом, %</t>
  </si>
  <si>
    <r>
      <t>извоз</t>
    </r>
    <r>
      <rPr>
        <i/>
        <sz val="10"/>
        <rFont val="Arial Narrow"/>
        <family val="2"/>
      </rPr>
      <t xml:space="preserve"> 
export</t>
    </r>
  </si>
  <si>
    <r>
      <t xml:space="preserve">увоз 
</t>
    </r>
    <r>
      <rPr>
        <i/>
        <sz val="10"/>
        <rFont val="Arial Narrow"/>
        <family val="2"/>
      </rPr>
      <t>import</t>
    </r>
  </si>
  <si>
    <t>Balance of trade, thous. KM</t>
  </si>
  <si>
    <t>Coverage of import with export, %</t>
  </si>
  <si>
    <t xml:space="preserve">    Value of export and indices by section of activity classification</t>
  </si>
  <si>
    <r>
      <t xml:space="preserve">             </t>
    </r>
    <r>
      <rPr>
        <sz val="8"/>
        <rFont val="Arial Narrow"/>
        <family val="2"/>
      </rPr>
      <t xml:space="preserve">хиљ. КМ / </t>
    </r>
    <r>
      <rPr>
        <i/>
        <sz val="8"/>
        <rFont val="Arial Narrow"/>
        <family val="2"/>
      </rPr>
      <t>thous.KM</t>
    </r>
  </si>
  <si>
    <r>
      <t xml:space="preserve">Укупно </t>
    </r>
    <r>
      <rPr>
        <i/>
        <sz val="10"/>
        <rFont val="Arial Narrow"/>
        <family val="2"/>
      </rPr>
      <t>Total</t>
    </r>
  </si>
  <si>
    <r>
      <t xml:space="preserve">Пољопривреда, шумарство и риболов </t>
    </r>
    <r>
      <rPr>
        <i/>
        <sz val="10"/>
        <rFont val="Arial Narrow"/>
        <family val="2"/>
      </rPr>
      <t>Agriculture, forestry and fishing</t>
    </r>
  </si>
  <si>
    <r>
      <t xml:space="preserve">Вађење руда и камена </t>
    </r>
    <r>
      <rPr>
        <i/>
        <sz val="10"/>
        <rFont val="Arial Narrow"/>
        <family val="2"/>
      </rPr>
      <t>Mining and quarrying</t>
    </r>
  </si>
  <si>
    <r>
      <t xml:space="preserve">Прерађивачка индустрија  </t>
    </r>
    <r>
      <rPr>
        <i/>
        <sz val="10"/>
        <rFont val="Arial Narrow"/>
        <family val="2"/>
      </rPr>
      <t>Manufacturing</t>
    </r>
  </si>
  <si>
    <r>
      <t xml:space="preserve">Произ. и снабд. ел. енергијом, гасом, паром и климатиз. </t>
    </r>
    <r>
      <rPr>
        <i/>
        <sz val="10"/>
        <rFont val="Arial Narrow"/>
        <family val="2"/>
      </rPr>
      <t>Electricity, gas, steam and air conditioning  supply</t>
    </r>
  </si>
  <si>
    <r>
      <t xml:space="preserve">Снабд. водом; канализ, управ. отпадом и дјел. санације жив. сред.    </t>
    </r>
    <r>
      <rPr>
        <i/>
        <sz val="10"/>
        <rFont val="Arial Narrow"/>
        <family val="2"/>
      </rPr>
      <t>Water supply; sewerage, waste management and remediation activities</t>
    </r>
  </si>
  <si>
    <r>
      <t xml:space="preserve">Информација и комуникације </t>
    </r>
    <r>
      <rPr>
        <i/>
        <sz val="10"/>
        <rFont val="Arial Narrow"/>
        <family val="2"/>
      </rPr>
      <t>Information and communication</t>
    </r>
  </si>
  <si>
    <r>
      <t xml:space="preserve">Стручне, научне и техничке дјелатности </t>
    </r>
    <r>
      <rPr>
        <i/>
        <sz val="10"/>
        <rFont val="Arial Narrow"/>
        <family val="2"/>
      </rPr>
      <t>Professional, scientific and technical activities</t>
    </r>
  </si>
  <si>
    <r>
      <t xml:space="preserve">Осталo и нераспоређено </t>
    </r>
    <r>
      <rPr>
        <i/>
        <sz val="10"/>
        <rFont val="Arial Narrow"/>
        <family val="2"/>
      </rPr>
      <t>Other and unclassified</t>
    </r>
  </si>
  <si>
    <t>104,1</t>
  </si>
  <si>
    <t>96,7</t>
  </si>
  <si>
    <t>103,7</t>
  </si>
  <si>
    <t xml:space="preserve">    Value of import and indices by section of activity classification</t>
  </si>
  <si>
    <t>108,0</t>
  </si>
  <si>
    <r>
      <t xml:space="preserve">Укупно  </t>
    </r>
    <r>
      <rPr>
        <i/>
        <sz val="10"/>
        <rFont val="Arial Narrow"/>
        <family val="2"/>
      </rPr>
      <t>Total</t>
    </r>
  </si>
  <si>
    <r>
      <t xml:space="preserve">Аустрија </t>
    </r>
    <r>
      <rPr>
        <i/>
        <sz val="10"/>
        <rFont val="Arial Narrow"/>
        <family val="2"/>
      </rPr>
      <t>Austria</t>
    </r>
  </si>
  <si>
    <r>
      <t>Италија</t>
    </r>
    <r>
      <rPr>
        <i/>
        <sz val="10"/>
        <rFont val="Arial Narrow"/>
        <family val="2"/>
      </rPr>
      <t xml:space="preserve"> Italy</t>
    </r>
  </si>
  <si>
    <r>
      <t xml:space="preserve">Њемачка </t>
    </r>
    <r>
      <rPr>
        <i/>
        <sz val="10"/>
        <rFont val="Arial Narrow"/>
        <family val="2"/>
      </rPr>
      <t>Germany</t>
    </r>
  </si>
  <si>
    <r>
      <t xml:space="preserve">Словенија </t>
    </r>
    <r>
      <rPr>
        <i/>
        <sz val="10"/>
        <rFont val="Arial Narrow"/>
        <family val="2"/>
      </rPr>
      <t xml:space="preserve">Slovenia </t>
    </r>
  </si>
  <si>
    <r>
      <t xml:space="preserve">Србија </t>
    </r>
    <r>
      <rPr>
        <i/>
        <sz val="10"/>
        <rFont val="Arial Narrow"/>
        <family val="2"/>
      </rPr>
      <t>Serbia</t>
    </r>
  </si>
  <si>
    <r>
      <t xml:space="preserve">Хрватска </t>
    </r>
    <r>
      <rPr>
        <i/>
        <sz val="10"/>
        <rFont val="Arial Narrow"/>
        <family val="2"/>
      </rPr>
      <t>Croatia</t>
    </r>
  </si>
  <si>
    <r>
      <t xml:space="preserve">Остале земље    </t>
    </r>
    <r>
      <rPr>
        <i/>
        <sz val="10"/>
        <rFont val="Arial Narrow"/>
        <family val="2"/>
      </rPr>
      <t>Other countries</t>
    </r>
  </si>
  <si>
    <t>71,0</t>
  </si>
  <si>
    <t>102,9</t>
  </si>
  <si>
    <t>109,7</t>
  </si>
  <si>
    <t xml:space="preserve">    Import by main partner country </t>
  </si>
  <si>
    <t>104,9</t>
  </si>
  <si>
    <t>94,1</t>
  </si>
  <si>
    <t xml:space="preserve">      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</si>
  <si>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</si>
  <si>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Трговина на мало
</t>
    </r>
    <r>
      <rPr>
        <i/>
        <sz val="10"/>
        <rFont val="Arial Narrow"/>
        <family val="2"/>
      </rPr>
      <t>Retail trade</t>
    </r>
  </si>
  <si>
    <r>
      <t xml:space="preserve">у неспецијализованим продавницама
</t>
    </r>
    <r>
      <rPr>
        <i/>
        <sz val="10"/>
        <rFont val="Arial Narrow"/>
        <family val="2"/>
      </rPr>
      <t>in non-specialised stores</t>
    </r>
  </si>
  <si>
    <r>
      <t xml:space="preserve">моторним горивима у специјализованим продавницама
</t>
    </r>
    <r>
      <rPr>
        <i/>
        <sz val="10"/>
        <rFont val="Arial Narrow"/>
        <family val="2"/>
      </rPr>
      <t>of motor fuels in specialised stores</t>
    </r>
  </si>
  <si>
    <r>
      <t xml:space="preserve">остала
</t>
    </r>
    <r>
      <rPr>
        <i/>
        <sz val="10"/>
        <rFont val="Arial Narrow"/>
        <family val="2"/>
      </rPr>
      <t>other</t>
    </r>
  </si>
  <si>
    <t xml:space="preserve">    Indices of turnover in retail trade, current prices</t>
  </si>
  <si>
    <t xml:space="preserve">      Tourist arrivals and nights and indices</t>
  </si>
  <si>
    <t xml:space="preserve">      Transported passengers and passenger kilometres by branch</t>
  </si>
  <si>
    <r>
      <t xml:space="preserve">Превезени путници
</t>
    </r>
    <r>
      <rPr>
        <i/>
        <sz val="10"/>
        <color theme="1"/>
        <rFont val="Arial Narrow"/>
        <family val="2"/>
      </rPr>
      <t>Transported passengers</t>
    </r>
  </si>
  <si>
    <r>
      <t xml:space="preserve">Путнички километри
</t>
    </r>
    <r>
      <rPr>
        <i/>
        <sz val="10"/>
        <color theme="1"/>
        <rFont val="Arial Narrow"/>
        <family val="2"/>
      </rPr>
      <t>Passenger kilometres</t>
    </r>
  </si>
  <si>
    <r>
      <t xml:space="preserve">ваздушним превозом
</t>
    </r>
    <r>
      <rPr>
        <i/>
        <sz val="10"/>
        <color theme="1"/>
        <rFont val="Arial Narrow"/>
        <family val="2"/>
      </rPr>
      <t>air transport</t>
    </r>
  </si>
  <si>
    <r>
      <t xml:space="preserve">градским превозом
</t>
    </r>
    <r>
      <rPr>
        <i/>
        <sz val="10"/>
        <color theme="1"/>
        <rFont val="Arial Narrow"/>
        <family val="2"/>
      </rPr>
      <t>municipal transport</t>
    </r>
  </si>
  <si>
    <t xml:space="preserve">         Transported goods and tonne kilometres by branch</t>
  </si>
  <si>
    <r>
      <t xml:space="preserve">Превезна роба, хиљ. t
</t>
    </r>
    <r>
      <rPr>
        <i/>
        <sz val="10"/>
        <color theme="1"/>
        <rFont val="Arial Narrow"/>
        <family val="2"/>
      </rPr>
      <t>Transported goods, thous. t</t>
    </r>
  </si>
  <si>
    <r>
      <t xml:space="preserve">жељезничким превозом
</t>
    </r>
    <r>
      <rPr>
        <i/>
        <sz val="10"/>
        <color theme="1"/>
        <rFont val="Arial Narrow"/>
        <family val="2"/>
      </rPr>
      <t>railway transport</t>
    </r>
  </si>
  <si>
    <r>
      <t xml:space="preserve">друмским превозом
</t>
    </r>
    <r>
      <rPr>
        <i/>
        <sz val="10"/>
        <color theme="1"/>
        <rFont val="Arial Narrow"/>
        <family val="2"/>
      </rPr>
      <t>road transport</t>
    </r>
  </si>
  <si>
    <t xml:space="preserve">         Postal activities</t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</si>
  <si>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</si>
  <si>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r>
      <t xml:space="preserve">пакетске пошиљке
</t>
    </r>
    <r>
      <rPr>
        <i/>
        <sz val="10"/>
        <color theme="1"/>
        <rFont val="Arial Narrow"/>
        <family val="2"/>
      </rPr>
      <t>parcel mail</t>
    </r>
  </si>
  <si>
    <r>
      <t xml:space="preserve">телеграми
</t>
    </r>
    <r>
      <rPr>
        <i/>
        <sz val="10"/>
        <color theme="1"/>
        <rFont val="Arial Narrow"/>
        <family val="2"/>
      </rPr>
      <t>telegrams</t>
    </r>
  </si>
  <si>
    <r>
      <t xml:space="preserve">писмоносне пошиљке
</t>
    </r>
    <r>
      <rPr>
        <i/>
        <sz val="10"/>
        <color theme="1"/>
        <rFont val="Arial Narrow"/>
        <family val="2"/>
      </rPr>
      <t>letter mail</t>
    </r>
  </si>
  <si>
    <t>86,5</t>
  </si>
  <si>
    <r>
      <t xml:space="preserve">Тонски километри, мил.
</t>
    </r>
    <r>
      <rPr>
        <i/>
        <sz val="10"/>
        <color theme="1"/>
        <rFont val="Arial Narrow"/>
        <family val="2"/>
      </rPr>
      <t>Tonne kilometres, mill.</t>
    </r>
  </si>
  <si>
    <r>
      <t xml:space="preserve">јан / </t>
    </r>
    <r>
      <rPr>
        <i/>
        <sz val="10"/>
        <rFont val="Arial Narrow"/>
        <family val="2"/>
      </rPr>
      <t>Jan</t>
    </r>
  </si>
  <si>
    <r>
      <t xml:space="preserve">апр
</t>
    </r>
    <r>
      <rPr>
        <i/>
        <sz val="10"/>
        <rFont val="Arial Narrow"/>
        <family val="2"/>
      </rPr>
      <t>Apr</t>
    </r>
  </si>
  <si>
    <r>
      <t xml:space="preserve">мај
</t>
    </r>
    <r>
      <rPr>
        <i/>
        <sz val="10"/>
        <rFont val="Arial Narrow"/>
        <family val="2"/>
      </rPr>
      <t>May</t>
    </r>
  </si>
  <si>
    <r>
      <t xml:space="preserve">Русија </t>
    </r>
    <r>
      <rPr>
        <i/>
        <sz val="10"/>
        <rFont val="Arial Narrow"/>
        <family val="2"/>
      </rPr>
      <t>Russian Federation</t>
    </r>
  </si>
  <si>
    <r>
      <t xml:space="preserve">Претходна година = 100
</t>
    </r>
    <r>
      <rPr>
        <i/>
        <sz val="10"/>
        <rFont val="Arial Narrow"/>
        <family val="2"/>
      </rPr>
      <t>Previous year = 100</t>
    </r>
  </si>
  <si>
    <r>
      <t xml:space="preserve">храном, пићем и дуванским производима у специјализовaним продавницама
</t>
    </r>
    <r>
      <rPr>
        <i/>
        <sz val="10"/>
        <rFont val="Arial Narrow"/>
        <family val="2"/>
      </rPr>
      <t>of food, beverages and tobacco in specialised stores</t>
    </r>
  </si>
  <si>
    <r>
      <t xml:space="preserve">мар / </t>
    </r>
    <r>
      <rPr>
        <i/>
        <sz val="10"/>
        <rFont val="Arial Narrow"/>
        <family val="2"/>
      </rPr>
      <t>Mar</t>
    </r>
  </si>
  <si>
    <r>
      <t>апр /</t>
    </r>
    <r>
      <rPr>
        <i/>
        <sz val="10"/>
        <rFont val="Arial Narrow"/>
        <family val="2"/>
      </rPr>
      <t xml:space="preserve"> Apr</t>
    </r>
  </si>
  <si>
    <r>
      <t xml:space="preserve">мај / </t>
    </r>
    <r>
      <rPr>
        <i/>
        <sz val="10"/>
        <rFont val="Arial Narrow"/>
        <family val="2"/>
      </rPr>
      <t>May</t>
    </r>
  </si>
  <si>
    <r>
      <t xml:space="preserve">јун / </t>
    </r>
    <r>
      <rPr>
        <i/>
        <sz val="10"/>
        <rFont val="Arial Narrow"/>
        <family val="2"/>
      </rPr>
      <t>Jun</t>
    </r>
  </si>
  <si>
    <r>
      <t>јул /</t>
    </r>
    <r>
      <rPr>
        <i/>
        <sz val="10"/>
        <rFont val="Arial Narrow"/>
        <family val="2"/>
      </rPr>
      <t xml:space="preserve"> Jul</t>
    </r>
  </si>
  <si>
    <r>
      <t xml:space="preserve">авг / </t>
    </r>
    <r>
      <rPr>
        <i/>
        <sz val="10"/>
        <rFont val="Arial Narrow"/>
        <family val="2"/>
      </rPr>
      <t>Aug</t>
    </r>
  </si>
  <si>
    <r>
      <t xml:space="preserve">сеп / </t>
    </r>
    <r>
      <rPr>
        <i/>
        <sz val="10"/>
        <rFont val="Arial Narrow"/>
        <family val="2"/>
      </rPr>
      <t>Sep</t>
    </r>
  </si>
  <si>
    <r>
      <t xml:space="preserve">окт / </t>
    </r>
    <r>
      <rPr>
        <i/>
        <sz val="10"/>
        <rFont val="Arial Narrow"/>
        <family val="2"/>
      </rPr>
      <t>Oct</t>
    </r>
  </si>
  <si>
    <r>
      <t xml:space="preserve">нов / </t>
    </r>
    <r>
      <rPr>
        <i/>
        <sz val="10"/>
        <rFont val="Arial Narrow"/>
        <family val="2"/>
      </rPr>
      <t>Nov</t>
    </r>
  </si>
  <si>
    <r>
      <t xml:space="preserve">дец / </t>
    </r>
    <r>
      <rPr>
        <i/>
        <sz val="10"/>
        <rFont val="Arial Narrow"/>
        <family val="2"/>
      </rPr>
      <t>Dec</t>
    </r>
  </si>
  <si>
    <r>
      <t xml:space="preserve">феб / </t>
    </r>
    <r>
      <rPr>
        <i/>
        <sz val="10"/>
        <rFont val="Arial Narrow"/>
        <family val="2"/>
      </rPr>
      <t>Feb</t>
    </r>
  </si>
  <si>
    <r>
      <t>SECTIONS OF ECONOMIC ACTIVITY ACCORDING TO KD BiH 2010</t>
    </r>
    <r>
      <rPr>
        <b/>
        <i/>
        <vertAlign val="superscript"/>
        <sz val="11"/>
        <color rgb="FF505050"/>
        <rFont val="Arial Narrow"/>
        <family val="2"/>
      </rPr>
      <t>1)</t>
    </r>
  </si>
  <si>
    <t>Пољопривреда, шумарство и риболов</t>
  </si>
  <si>
    <t>Agriculture, forestry and fishing</t>
  </si>
  <si>
    <t>B</t>
  </si>
  <si>
    <t xml:space="preserve">Вађење руда и камена </t>
  </si>
  <si>
    <t xml:space="preserve">Прерађивачка индустрија </t>
  </si>
  <si>
    <t>Производња и снабдијевање електричном енергијом, гасом и паром и климатизација</t>
  </si>
  <si>
    <t>E</t>
  </si>
  <si>
    <t>Снабдијевање водом; канализација, управљање отпадом и дјелатности санације (ремедијације) животне средине</t>
  </si>
  <si>
    <t>Water supply; sewerage, waste management and remediation activities</t>
  </si>
  <si>
    <t>Грађевинарство</t>
  </si>
  <si>
    <t>Construction</t>
  </si>
  <si>
    <t>G</t>
  </si>
  <si>
    <t xml:space="preserve">Трговина на велико и на мало, поправка моторних возила и мотоцикала  </t>
  </si>
  <si>
    <t>Wholesale and retail trade; repair of motor vehicles and motorcycles</t>
  </si>
  <si>
    <t>H</t>
  </si>
  <si>
    <t xml:space="preserve">Саобраћај и складиштење </t>
  </si>
  <si>
    <t>Transport and storage</t>
  </si>
  <si>
    <t>Дјелатности пружања смјештаја, припреме и послуживања хране, хотелијерство и угоститељство</t>
  </si>
  <si>
    <t>Accommodation and food service activities</t>
  </si>
  <si>
    <t>Информације и комуникације</t>
  </si>
  <si>
    <t>Information and communication</t>
  </si>
  <si>
    <t>Финансијске дјелатности и дјелатности осигурања</t>
  </si>
  <si>
    <t>Financial and insurance activities</t>
  </si>
  <si>
    <t>Пословање некретнинама</t>
  </si>
  <si>
    <t>Real estate activities</t>
  </si>
  <si>
    <t>M</t>
  </si>
  <si>
    <t>Стручне, научне  и техничке дјелатности</t>
  </si>
  <si>
    <t>Professional, scientific and technical activities</t>
  </si>
  <si>
    <t>N</t>
  </si>
  <si>
    <t>Административне и помоћне услужне дјелатности</t>
  </si>
  <si>
    <t>Administrative and support service activities</t>
  </si>
  <si>
    <t>O</t>
  </si>
  <si>
    <t>Јавна управа и одбрана; обавезно социјално осигурање</t>
  </si>
  <si>
    <t>Public administration and defence; compulsory social security</t>
  </si>
  <si>
    <t>P</t>
  </si>
  <si>
    <t>Образовање</t>
  </si>
  <si>
    <t>Education</t>
  </si>
  <si>
    <t>Q</t>
  </si>
  <si>
    <t>Дјелатности здравствене заштите и социјалног рада</t>
  </si>
  <si>
    <t>Human health and social work activities</t>
  </si>
  <si>
    <t>R</t>
  </si>
  <si>
    <t>Умјетност, забава и рекреација</t>
  </si>
  <si>
    <t>Arts, entertainment and recreation</t>
  </si>
  <si>
    <t>S</t>
  </si>
  <si>
    <t>Остале услужне дјелатности</t>
  </si>
  <si>
    <t>Other service activities</t>
  </si>
  <si>
    <t>Класификација дјелатности КД БиХ 2010, заснована на Статистичкој класификацији дјелатности у ЕУ, NACE Rev.2</t>
  </si>
  <si>
    <t>Classification of economic activities KD BH 2010, based on the Statistical classifications of economic activities EU, NACE Rev.2</t>
  </si>
  <si>
    <t>ЗНАКОВИ И СИМБОЛИ</t>
  </si>
  <si>
    <t>SIGNS AND SYMBOLS</t>
  </si>
  <si>
    <t>нема појаве</t>
  </si>
  <si>
    <t>no occurrence</t>
  </si>
  <si>
    <t>***</t>
  </si>
  <si>
    <t>повјерљив податак</t>
  </si>
  <si>
    <t xml:space="preserve">confidential data </t>
  </si>
  <si>
    <t>податак је мањи од 0,5 од дате јединице мјере</t>
  </si>
  <si>
    <t>data is lower than 0.5 of the given unit of measure</t>
  </si>
  <si>
    <t>( )</t>
  </si>
  <si>
    <t>непотпун, недовољно провјерен или процијењен податак</t>
  </si>
  <si>
    <t>incomplete, not enough adjusted or estimated data</t>
  </si>
  <si>
    <t>*</t>
  </si>
  <si>
    <t>исправљен податак</t>
  </si>
  <si>
    <t>corrected data</t>
  </si>
  <si>
    <t>Æ</t>
  </si>
  <si>
    <t>просјек</t>
  </si>
  <si>
    <t>average</t>
  </si>
  <si>
    <t>знак за напомену</t>
  </si>
  <si>
    <t>footnote</t>
  </si>
  <si>
    <t>ЈЕДИНИЦЕ МЈЕРЕ И СКРАЋЕНИЦЕ</t>
  </si>
  <si>
    <t>UNITS OF MEASURE AND ABBREVIATIONS</t>
  </si>
  <si>
    <t>ГИГ</t>
  </si>
  <si>
    <t>Главне индустријске групе дефинисане на основу економске намјене производа</t>
  </si>
  <si>
    <t>MIGs</t>
  </si>
  <si>
    <t>Main industrial groups defined in accordance with economic purpose of products</t>
  </si>
  <si>
    <t>КД</t>
  </si>
  <si>
    <t>Класификација дјелатности КД БиХ 2010</t>
  </si>
  <si>
    <t>конвертибилна марка</t>
  </si>
  <si>
    <t>convertible mark</t>
  </si>
  <si>
    <t>хиљ.</t>
  </si>
  <si>
    <t>хиљаду</t>
  </si>
  <si>
    <t>thous.</t>
  </si>
  <si>
    <t>thousand</t>
  </si>
  <si>
    <t>мил.</t>
  </si>
  <si>
    <t>милион</t>
  </si>
  <si>
    <t>mill.</t>
  </si>
  <si>
    <t>million</t>
  </si>
  <si>
    <t>тона</t>
  </si>
  <si>
    <t>tonnes</t>
  </si>
  <si>
    <r>
      <t>km</t>
    </r>
    <r>
      <rPr>
        <vertAlign val="superscript"/>
        <sz val="8"/>
        <color theme="1"/>
        <rFont val="Arial Narrow"/>
        <family val="2"/>
      </rPr>
      <t>2</t>
    </r>
  </si>
  <si>
    <t>квадратни километар</t>
  </si>
  <si>
    <r>
      <t>km</t>
    </r>
    <r>
      <rPr>
        <i/>
        <vertAlign val="superscript"/>
        <sz val="8"/>
        <color theme="1"/>
        <rFont val="Arial Narrow"/>
        <family val="2"/>
      </rPr>
      <t>2</t>
    </r>
  </si>
  <si>
    <t>square kilometre</t>
  </si>
  <si>
    <r>
      <t>m</t>
    </r>
    <r>
      <rPr>
        <vertAlign val="superscript"/>
        <sz val="8"/>
        <color theme="1"/>
        <rFont val="Arial Narrow"/>
        <family val="2"/>
      </rPr>
      <t>2</t>
    </r>
  </si>
  <si>
    <t>квадратни метар</t>
  </si>
  <si>
    <r>
      <t>m</t>
    </r>
    <r>
      <rPr>
        <i/>
        <vertAlign val="superscript"/>
        <sz val="8"/>
        <color theme="1"/>
        <rFont val="Arial Narrow"/>
        <family val="2"/>
      </rPr>
      <t>2</t>
    </r>
  </si>
  <si>
    <t>square metre</t>
  </si>
  <si>
    <r>
      <t>m</t>
    </r>
    <r>
      <rPr>
        <vertAlign val="superscript"/>
        <sz val="8"/>
        <color theme="1"/>
        <rFont val="Arial Narrow"/>
        <family val="2"/>
      </rPr>
      <t>3</t>
    </r>
  </si>
  <si>
    <t>кубни метар</t>
  </si>
  <si>
    <r>
      <t>m</t>
    </r>
    <r>
      <rPr>
        <i/>
        <vertAlign val="superscript"/>
        <sz val="8"/>
        <color theme="1"/>
        <rFont val="Arial Narrow"/>
        <family val="2"/>
      </rPr>
      <t>3</t>
    </r>
  </si>
  <si>
    <t>cubic metre</t>
  </si>
  <si>
    <t>прво тромјесечје</t>
  </si>
  <si>
    <t>first quarter</t>
  </si>
  <si>
    <t>друго тромјесечје</t>
  </si>
  <si>
    <t>second quarter</t>
  </si>
  <si>
    <t>треће тромјесечје</t>
  </si>
  <si>
    <t>third quarter</t>
  </si>
  <si>
    <t>четврто тромјесечје</t>
  </si>
  <si>
    <t>fourth quarter</t>
  </si>
  <si>
    <t xml:space="preserve">    јан</t>
  </si>
  <si>
    <t>јануар</t>
  </si>
  <si>
    <t>Jan</t>
  </si>
  <si>
    <t>January</t>
  </si>
  <si>
    <t xml:space="preserve"> феб</t>
  </si>
  <si>
    <t>фебруар</t>
  </si>
  <si>
    <t>Feb</t>
  </si>
  <si>
    <t>February</t>
  </si>
  <si>
    <t>мар</t>
  </si>
  <si>
    <t>март</t>
  </si>
  <si>
    <t>Mar</t>
  </si>
  <si>
    <t>апр</t>
  </si>
  <si>
    <t>април</t>
  </si>
  <si>
    <t>Apr</t>
  </si>
  <si>
    <t>мај</t>
  </si>
  <si>
    <t>јун</t>
  </si>
  <si>
    <t>Jun</t>
  </si>
  <si>
    <t>јул</t>
  </si>
  <si>
    <t>Jul</t>
  </si>
  <si>
    <t>авг</t>
  </si>
  <si>
    <t>август</t>
  </si>
  <si>
    <t>Aug</t>
  </si>
  <si>
    <t>August</t>
  </si>
  <si>
    <t>сеп</t>
  </si>
  <si>
    <t>септембар</t>
  </si>
  <si>
    <t>Sep</t>
  </si>
  <si>
    <t>September</t>
  </si>
  <si>
    <t xml:space="preserve">    окт</t>
  </si>
  <si>
    <t>октобар</t>
  </si>
  <si>
    <t>Oct</t>
  </si>
  <si>
    <t>October</t>
  </si>
  <si>
    <t>нов</t>
  </si>
  <si>
    <t>новембар</t>
  </si>
  <si>
    <t>Nov</t>
  </si>
  <si>
    <t>November</t>
  </si>
  <si>
    <t xml:space="preserve">дец </t>
  </si>
  <si>
    <t>децембар</t>
  </si>
  <si>
    <t>Dec</t>
  </si>
  <si>
    <t>December</t>
  </si>
  <si>
    <t>Д.Н.</t>
  </si>
  <si>
    <t>другдје неспоменуто</t>
  </si>
  <si>
    <t>n.e.c.</t>
  </si>
  <si>
    <t>not elsewhere classified</t>
  </si>
  <si>
    <r>
      <t>ПОДРУЧЈА ДЈЕЛАТНОСТИ ПРЕМА КД БиХ 2010</t>
    </r>
    <r>
      <rPr>
        <b/>
        <vertAlign val="superscript"/>
        <sz val="11"/>
        <color rgb="FF505050"/>
        <rFont val="Arial Narrow"/>
        <family val="2"/>
      </rPr>
      <t>1)</t>
    </r>
  </si>
  <si>
    <t>12.3. Поштанске услуге</t>
  </si>
  <si>
    <t>12.2. Превезена роба и тонски километри по гранама</t>
  </si>
  <si>
    <t>12.1. Превезени путници и путнички километри по гранама</t>
  </si>
  <si>
    <t>11.1. Доласци и ноћења туриста и индекси</t>
  </si>
  <si>
    <t>9.1. Индекси промета трговине на мало, у текућим цијенама</t>
  </si>
  <si>
    <t xml:space="preserve">8.5. Увоз по земљама најважнијим партнерима </t>
  </si>
  <si>
    <t>8.3. Вриједност увоза и индекси према подручјима КД</t>
  </si>
  <si>
    <t>8.2. Вриједност извоза и индекси према подручјима КД</t>
  </si>
  <si>
    <t>8.1. Биланс робне размјене са иностранством</t>
  </si>
  <si>
    <t>мар / Mar</t>
  </si>
  <si>
    <t xml:space="preserve">7.2. Тромјесечни индекси производње у грађевинарству </t>
  </si>
  <si>
    <r>
      <t xml:space="preserve">            </t>
    </r>
    <r>
      <rPr>
        <sz val="10"/>
        <rFont val="Arial Narrow"/>
        <family val="2"/>
      </rPr>
      <t xml:space="preserve"> </t>
    </r>
  </si>
  <si>
    <r>
      <t>Јул</t>
    </r>
    <r>
      <rPr>
        <i/>
        <sz val="10"/>
        <rFont val="Arial Narrow"/>
        <family val="2"/>
      </rPr>
      <t xml:space="preserve"> </t>
    </r>
  </si>
  <si>
    <t>Original indices</t>
  </si>
  <si>
    <t>108,6</t>
  </si>
  <si>
    <t>111,6</t>
  </si>
  <si>
    <t>95,4</t>
  </si>
  <si>
    <t>108,4</t>
  </si>
  <si>
    <t>105,8</t>
  </si>
  <si>
    <t xml:space="preserve">    External trade balance</t>
  </si>
  <si>
    <t>Original indices of industrial production by MIGs</t>
  </si>
  <si>
    <r>
      <t xml:space="preserve">сеп
</t>
    </r>
    <r>
      <rPr>
        <i/>
        <sz val="10"/>
        <rFont val="Arial Narrow"/>
        <family val="2"/>
      </rPr>
      <t>Sep</t>
    </r>
  </si>
  <si>
    <r>
      <t xml:space="preserve">окт
</t>
    </r>
    <r>
      <rPr>
        <i/>
        <sz val="10"/>
        <rFont val="Arial Narrow"/>
        <family val="2"/>
      </rPr>
      <t>Oct</t>
    </r>
  </si>
  <si>
    <r>
      <t xml:space="preserve">нов
</t>
    </r>
    <r>
      <rPr>
        <i/>
        <sz val="10"/>
        <rFont val="Arial Narrow"/>
        <family val="2"/>
      </rPr>
      <t>Nov</t>
    </r>
  </si>
  <si>
    <r>
      <t xml:space="preserve">дец
</t>
    </r>
    <r>
      <rPr>
        <i/>
        <sz val="10"/>
        <rFont val="Arial Narrow"/>
        <family val="2"/>
      </rPr>
      <t>Dec</t>
    </r>
  </si>
  <si>
    <t xml:space="preserve">    Export by main partner country</t>
  </si>
  <si>
    <t>103,4</t>
  </si>
  <si>
    <t>109,9</t>
  </si>
  <si>
    <t>116,9</t>
  </si>
  <si>
    <t>106,4</t>
  </si>
  <si>
    <t>105,0</t>
  </si>
  <si>
    <r>
      <t xml:space="preserve">Претходни 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</si>
  <si>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подине = 100
</t>
    </r>
    <r>
      <rPr>
        <i/>
        <sz val="10"/>
        <rFont val="Arial Narrow"/>
        <family val="2"/>
      </rPr>
      <t>Same month of the previous year = 100</t>
    </r>
  </si>
  <si>
    <r>
      <t xml:space="preserve">Исти период претходне  године = 100
</t>
    </r>
    <r>
      <rPr>
        <i/>
        <sz val="10"/>
        <rFont val="Arial Narrow"/>
        <family val="2"/>
      </rPr>
      <t>Same period of the previous year = 100</t>
    </r>
  </si>
  <si>
    <t>104,0</t>
  </si>
  <si>
    <r>
      <t xml:space="preserve">Индекси – исти период претходне године = 100
</t>
    </r>
    <r>
      <rPr>
        <i/>
        <sz val="10"/>
        <rFont val="Arial Narrow"/>
        <family val="2"/>
      </rPr>
      <t>Indices – same period of the previous year = 100</t>
    </r>
  </si>
  <si>
    <t>107,9</t>
  </si>
  <si>
    <t>124,2</t>
  </si>
  <si>
    <t>96,9</t>
  </si>
  <si>
    <t>96,3</t>
  </si>
  <si>
    <t>115,7</t>
  </si>
  <si>
    <t xml:space="preserve">10.1. Индекси промета по областима </t>
  </si>
  <si>
    <t xml:space="preserve">       Turnover indices by division</t>
  </si>
  <si>
    <r>
      <t xml:space="preserve">55 Смјештај
</t>
    </r>
    <r>
      <rPr>
        <i/>
        <sz val="10"/>
        <color theme="1"/>
        <rFont val="Arial Narrow"/>
        <family val="2"/>
      </rPr>
      <t>55 Accommodation</t>
    </r>
  </si>
  <si>
    <r>
      <t xml:space="preserve">56 Дјелатности припреме и послуживања хране и пића
</t>
    </r>
    <r>
      <rPr>
        <i/>
        <sz val="10"/>
        <color theme="1"/>
        <rFont val="Arial Narrow"/>
        <family val="2"/>
      </rPr>
      <t>56 Food and beverage service activities</t>
    </r>
  </si>
  <si>
    <r>
      <t xml:space="preserve">Исти период претходне године = 100
</t>
    </r>
    <r>
      <rPr>
        <i/>
        <sz val="10"/>
        <color theme="1"/>
        <rFont val="Arial Narrow"/>
        <family val="2"/>
      </rPr>
      <t>Same period of the previous year = 100</t>
    </r>
  </si>
  <si>
    <r>
      <t xml:space="preserve">апр / </t>
    </r>
    <r>
      <rPr>
        <i/>
        <sz val="10"/>
        <rFont val="Arial Narrow"/>
        <family val="2"/>
      </rPr>
      <t>Apr</t>
    </r>
  </si>
  <si>
    <t>99,0</t>
  </si>
  <si>
    <r>
      <t xml:space="preserve">мај / </t>
    </r>
    <r>
      <rPr>
        <i/>
        <sz val="10"/>
        <rFont val="Arial Narrow"/>
        <family val="2"/>
        <charset val="238"/>
      </rPr>
      <t>May</t>
    </r>
  </si>
  <si>
    <r>
      <t xml:space="preserve">јун / </t>
    </r>
    <r>
      <rPr>
        <i/>
        <sz val="10"/>
        <rFont val="Arial Narrow"/>
        <family val="2"/>
        <charset val="238"/>
      </rPr>
      <t>Jun</t>
    </r>
  </si>
  <si>
    <r>
      <t xml:space="preserve">авг / </t>
    </r>
    <r>
      <rPr>
        <i/>
        <sz val="10"/>
        <rFont val="Arial Narrow"/>
        <family val="2"/>
        <charset val="238"/>
      </rPr>
      <t>Aug</t>
    </r>
  </si>
  <si>
    <r>
      <t xml:space="preserve">сеп / </t>
    </r>
    <r>
      <rPr>
        <i/>
        <sz val="10"/>
        <rFont val="Arial Narrow"/>
        <family val="2"/>
        <charset val="238"/>
      </rPr>
      <t>Sep</t>
    </r>
  </si>
  <si>
    <r>
      <t xml:space="preserve">окт / </t>
    </r>
    <r>
      <rPr>
        <i/>
        <sz val="10"/>
        <rFont val="Arial Narrow"/>
        <family val="2"/>
        <charset val="238"/>
      </rPr>
      <t>Oct</t>
    </r>
  </si>
  <si>
    <r>
      <t xml:space="preserve">нов / </t>
    </r>
    <r>
      <rPr>
        <i/>
        <sz val="10"/>
        <rFont val="Arial Narrow"/>
        <family val="2"/>
        <charset val="238"/>
      </rPr>
      <t>Nov</t>
    </r>
  </si>
  <si>
    <r>
      <t xml:space="preserve">дец / </t>
    </r>
    <r>
      <rPr>
        <i/>
        <sz val="10"/>
        <rFont val="Arial Narrow"/>
        <family val="2"/>
        <charset val="238"/>
      </rPr>
      <t>Dec</t>
    </r>
  </si>
  <si>
    <r>
      <t xml:space="preserve">јан / </t>
    </r>
    <r>
      <rPr>
        <i/>
        <sz val="10"/>
        <rFont val="Arial Narrow"/>
        <family val="2"/>
        <charset val="238"/>
      </rPr>
      <t>Jan</t>
    </r>
  </si>
  <si>
    <r>
      <t xml:space="preserve">феб / </t>
    </r>
    <r>
      <rPr>
        <i/>
        <sz val="10"/>
        <rFont val="Arial Narrow"/>
        <family val="2"/>
        <charset val="238"/>
      </rPr>
      <t>Feb</t>
    </r>
  </si>
  <si>
    <r>
      <t xml:space="preserve">мар / </t>
    </r>
    <r>
      <rPr>
        <i/>
        <sz val="10"/>
        <rFont val="Arial Narrow"/>
        <family val="2"/>
        <charset val="238"/>
      </rPr>
      <t>Mar</t>
    </r>
  </si>
  <si>
    <t>108,5</t>
  </si>
  <si>
    <t>54,4</t>
  </si>
  <si>
    <t>66,4</t>
  </si>
  <si>
    <t>74,4</t>
  </si>
  <si>
    <t>143,2</t>
  </si>
  <si>
    <t>87,0</t>
  </si>
  <si>
    <t>117,1</t>
  </si>
  <si>
    <t>263,4</t>
  </si>
  <si>
    <t>34,4</t>
  </si>
  <si>
    <t>101,7</t>
  </si>
  <si>
    <t>57,3</t>
  </si>
  <si>
    <t>64,8</t>
  </si>
  <si>
    <t>201,9</t>
  </si>
  <si>
    <t>96,6</t>
  </si>
  <si>
    <t>85,9</t>
  </si>
  <si>
    <t>112,0</t>
  </si>
  <si>
    <t>129,8</t>
  </si>
  <si>
    <t>4.3. Индекси цијена произвођача индустријских производа</t>
  </si>
  <si>
    <t xml:space="preserve">     Producer price indices of industrial products</t>
  </si>
  <si>
    <r>
      <t xml:space="preserve">Јануар </t>
    </r>
    <r>
      <rPr>
        <i/>
        <sz val="10"/>
        <rFont val="Arial Narrow"/>
        <family val="2"/>
      </rPr>
      <t>January</t>
    </r>
  </si>
  <si>
    <r>
      <t>Фебруар</t>
    </r>
    <r>
      <rPr>
        <i/>
        <sz val="10"/>
        <rFont val="Arial Narrow"/>
        <family val="2"/>
      </rPr>
      <t xml:space="preserve"> February</t>
    </r>
  </si>
  <si>
    <r>
      <t>Март</t>
    </r>
    <r>
      <rPr>
        <i/>
        <sz val="10"/>
        <rFont val="Arial Narrow"/>
        <family val="2"/>
      </rPr>
      <t xml:space="preserve"> </t>
    </r>
  </si>
  <si>
    <r>
      <t>Април</t>
    </r>
    <r>
      <rPr>
        <i/>
        <sz val="10"/>
        <rFont val="Arial Narrow"/>
        <family val="2"/>
      </rPr>
      <t xml:space="preserve"> </t>
    </r>
  </si>
  <si>
    <r>
      <t>Мај</t>
    </r>
    <r>
      <rPr>
        <i/>
        <sz val="10"/>
        <rFont val="Arial Narrow"/>
        <family val="2"/>
      </rPr>
      <t xml:space="preserve"> </t>
    </r>
  </si>
  <si>
    <r>
      <t>Јун</t>
    </r>
    <r>
      <rPr>
        <i/>
        <sz val="10"/>
        <rFont val="Arial Narrow"/>
        <family val="2"/>
      </rPr>
      <t xml:space="preserve"> </t>
    </r>
  </si>
  <si>
    <r>
      <t>Август</t>
    </r>
    <r>
      <rPr>
        <i/>
        <sz val="10"/>
        <rFont val="Arial Narrow"/>
        <family val="2"/>
      </rPr>
      <t xml:space="preserve"> August</t>
    </r>
  </si>
  <si>
    <r>
      <t>Септембар</t>
    </r>
    <r>
      <rPr>
        <i/>
        <sz val="10"/>
        <rFont val="Arial Narrow"/>
        <family val="2"/>
      </rPr>
      <t xml:space="preserve"> September</t>
    </r>
  </si>
  <si>
    <r>
      <t>Октобар</t>
    </r>
    <r>
      <rPr>
        <i/>
        <sz val="10"/>
        <rFont val="Arial Narrow"/>
        <family val="2"/>
      </rPr>
      <t xml:space="preserve"> October</t>
    </r>
  </si>
  <si>
    <r>
      <t>Новембар</t>
    </r>
    <r>
      <rPr>
        <i/>
        <sz val="10"/>
        <rFont val="Arial Narrow"/>
        <family val="2"/>
      </rPr>
      <t xml:space="preserve"> November</t>
    </r>
  </si>
  <si>
    <r>
      <t>Децембар</t>
    </r>
    <r>
      <rPr>
        <i/>
        <sz val="10"/>
        <rFont val="Arial Narrow"/>
        <family val="2"/>
      </rPr>
      <t xml:space="preserve"> December</t>
    </r>
  </si>
  <si>
    <t>4.4. Индекси цијена произвођача индустријских производа по намјени, подручјима и областима КД</t>
  </si>
  <si>
    <t xml:space="preserve">    Producer price indices of industrial products by purpose of consumption and by section and division of activity classification</t>
  </si>
  <si>
    <r>
      <t xml:space="preserve">По намјени потрошње
</t>
    </r>
    <r>
      <rPr>
        <i/>
        <sz val="10"/>
        <color theme="1"/>
        <rFont val="Arial Narrow"/>
        <family val="2"/>
      </rPr>
      <t>By purpose of consumption</t>
    </r>
  </si>
  <si>
    <r>
      <t xml:space="preserve">Енергија
</t>
    </r>
    <r>
      <rPr>
        <i/>
        <sz val="10"/>
        <color theme="1"/>
        <rFont val="Arial Narrow"/>
        <family val="2"/>
      </rPr>
      <t>Energy</t>
    </r>
  </si>
  <si>
    <r>
      <t xml:space="preserve">Интермедијарни производи
</t>
    </r>
    <r>
      <rPr>
        <i/>
        <sz val="10"/>
        <color theme="1"/>
        <rFont val="Arial Narrow"/>
        <family val="2"/>
      </rPr>
      <t>Intermediate goods</t>
    </r>
  </si>
  <si>
    <r>
      <t xml:space="preserve">Капитални производи
</t>
    </r>
    <r>
      <rPr>
        <i/>
        <sz val="10"/>
        <color theme="1"/>
        <rFont val="Arial Narrow"/>
        <family val="2"/>
      </rPr>
      <t>Capital goods</t>
    </r>
  </si>
  <si>
    <r>
      <t xml:space="preserve">Трајни производи за широку потрошњу
</t>
    </r>
    <r>
      <rPr>
        <i/>
        <sz val="10"/>
        <color theme="1"/>
        <rFont val="Arial Narrow"/>
        <family val="2"/>
      </rPr>
      <t>Consumer durables</t>
    </r>
  </si>
  <si>
    <r>
      <t xml:space="preserve">Нетрајни производи за широку потрошњу
</t>
    </r>
    <r>
      <rPr>
        <i/>
        <sz val="10"/>
        <color theme="1"/>
        <rFont val="Arial Narrow"/>
        <family val="2"/>
      </rPr>
      <t>Consumer non-durables</t>
    </r>
  </si>
  <si>
    <r>
      <t xml:space="preserve">јул / </t>
    </r>
    <r>
      <rPr>
        <i/>
        <sz val="10"/>
        <rFont val="Arial Narrow"/>
        <family val="2"/>
      </rPr>
      <t>Jul</t>
    </r>
  </si>
  <si>
    <r>
      <t xml:space="preserve">сеп
</t>
    </r>
    <r>
      <rPr>
        <i/>
        <sz val="10"/>
        <rFont val="Arial Narrow"/>
        <family val="2"/>
        <charset val="238"/>
      </rPr>
      <t>Sep</t>
    </r>
  </si>
  <si>
    <r>
      <t xml:space="preserve">феб
</t>
    </r>
    <r>
      <rPr>
        <i/>
        <sz val="10"/>
        <rFont val="Arial Narrow"/>
        <family val="2"/>
        <charset val="238"/>
      </rPr>
      <t>Feb</t>
    </r>
  </si>
  <si>
    <r>
      <t xml:space="preserve">мар
</t>
    </r>
    <r>
      <rPr>
        <i/>
        <sz val="10"/>
        <rFont val="Arial Narrow"/>
        <family val="2"/>
        <charset val="238"/>
      </rPr>
      <t>Mar</t>
    </r>
  </si>
  <si>
    <r>
      <t xml:space="preserve">мај
</t>
    </r>
    <r>
      <rPr>
        <i/>
        <sz val="10"/>
        <rFont val="Arial Narrow"/>
        <family val="2"/>
        <charset val="238"/>
      </rPr>
      <t>May</t>
    </r>
  </si>
  <si>
    <r>
      <t xml:space="preserve">окт
</t>
    </r>
    <r>
      <rPr>
        <i/>
        <sz val="10"/>
        <rFont val="Arial Narrow"/>
        <family val="2"/>
        <charset val="238"/>
      </rPr>
      <t>Oct</t>
    </r>
  </si>
  <si>
    <r>
      <t xml:space="preserve">дец
</t>
    </r>
    <r>
      <rPr>
        <i/>
        <sz val="10"/>
        <rFont val="Arial Narrow"/>
        <family val="2"/>
        <charset val="238"/>
      </rPr>
      <t>Dec</t>
    </r>
  </si>
  <si>
    <t>авг / Aug</t>
  </si>
  <si>
    <t>77,6</t>
  </si>
  <si>
    <t>0,0</t>
  </si>
  <si>
    <t>109,4</t>
  </si>
  <si>
    <t>97,5</t>
  </si>
  <si>
    <r>
      <t>Original indices of industrial production by section and division</t>
    </r>
    <r>
      <rPr>
        <sz val="10"/>
        <rFont val="Arial Narrow"/>
        <family val="2"/>
        <charset val="238"/>
      </rPr>
      <t xml:space="preserve"> </t>
    </r>
    <r>
      <rPr>
        <i/>
        <sz val="10"/>
        <rFont val="Arial Narrow"/>
        <family val="2"/>
        <charset val="238"/>
      </rPr>
      <t>of activity classification</t>
    </r>
  </si>
  <si>
    <r>
      <t xml:space="preserve">            </t>
    </r>
    <r>
      <rPr>
        <sz val="10"/>
        <rFont val="Arial Narrow"/>
        <family val="2"/>
      </rP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</si>
  <si>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 xml:space="preserve">       Original indices of industrial production by section and division of activity classification</t>
    </r>
    <r>
      <rPr>
        <sz val="10"/>
        <rFont val="Arial Narrow"/>
        <family val="2"/>
      </rPr>
      <t xml:space="preserve">                                                                 </t>
    </r>
  </si>
  <si>
    <r>
      <t>Seasonally and working-day adjusted indices of industrial production and trend</t>
    </r>
    <r>
      <rPr>
        <b/>
        <sz val="10"/>
        <rFont val="Arial Narrow"/>
        <family val="2"/>
        <charset val="238"/>
      </rPr>
      <t xml:space="preserve"> </t>
    </r>
  </si>
  <si>
    <r>
      <t xml:space="preserve">       Indices of employees in industry by section</t>
    </r>
    <r>
      <rPr>
        <b/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of activity classification</t>
    </r>
  </si>
  <si>
    <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</si>
  <si>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>Производња и снабдијевање електричном енергијом, гасом и паром и климатизација</t>
    </r>
    <r>
      <rPr>
        <i/>
        <sz val="10"/>
        <rFont val="Arial Narrow"/>
        <family val="2"/>
      </rPr>
      <t xml:space="preserve"> </t>
    </r>
  </si>
  <si>
    <t>8.4. Извоз по земљама најважнијим партнерима</t>
  </si>
  <si>
    <t>107,4</t>
  </si>
  <si>
    <t>114,1</t>
  </si>
  <si>
    <t>94,7</t>
  </si>
  <si>
    <r>
      <t xml:space="preserve">жељезничким превозом, хиљ.
</t>
    </r>
    <r>
      <rPr>
        <i/>
        <sz val="10"/>
        <color theme="1"/>
        <rFont val="Arial Narrow"/>
        <family val="2"/>
      </rPr>
      <t>railway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</si>
  <si>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хиљ.
</t>
    </r>
    <r>
      <rPr>
        <i/>
        <sz val="10"/>
        <color theme="1"/>
        <rFont val="Arial Narrow"/>
        <family val="2"/>
      </rPr>
      <t>road transport, thous.</t>
    </r>
    <r>
      <rPr>
        <sz val="10"/>
        <color theme="1"/>
        <rFont val="Arial Narrow"/>
        <family val="2"/>
      </rPr>
      <t xml:space="preserve">
</t>
    </r>
  </si>
  <si>
    <r>
      <t xml:space="preserve">градским превозом, хиљ.
</t>
    </r>
    <r>
      <rPr>
        <i/>
        <sz val="10"/>
        <color theme="1"/>
        <rFont val="Arial Narrow"/>
        <family val="2"/>
      </rPr>
      <t>municipal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</si>
  <si>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мил.
</t>
    </r>
    <r>
      <rPr>
        <i/>
        <sz val="10"/>
        <color theme="1"/>
        <rFont val="Arial Narrow"/>
        <family val="2"/>
      </rPr>
      <t>road transport, mill.</t>
    </r>
    <r>
      <rPr>
        <sz val="10"/>
        <color theme="1"/>
        <rFont val="Arial Narrow"/>
        <family val="2"/>
      </rPr>
      <t xml:space="preserve">
</t>
    </r>
  </si>
  <si>
    <t>U</t>
  </si>
  <si>
    <t>Дјелатности екстериторијалних организација и органа</t>
  </si>
  <si>
    <t>Activities of extraterritorial organisations and bodies</t>
  </si>
  <si>
    <t>94,6</t>
  </si>
  <si>
    <r>
      <t xml:space="preserve">Индекси – исти период претходне године = 100
</t>
    </r>
    <r>
      <rPr>
        <i/>
        <sz val="10"/>
        <rFont val="Arial Narrow"/>
        <family val="2"/>
        <charset val="238"/>
      </rPr>
      <t>Indices – same period of the previous year = 100</t>
    </r>
  </si>
  <si>
    <r>
      <t xml:space="preserve">апр
</t>
    </r>
    <r>
      <rPr>
        <i/>
        <sz val="10"/>
        <rFont val="Arial Narrow"/>
        <family val="2"/>
        <charset val="238"/>
      </rPr>
      <t>Apr</t>
    </r>
  </si>
  <si>
    <r>
      <t xml:space="preserve">јан
</t>
    </r>
    <r>
      <rPr>
        <i/>
        <sz val="10"/>
        <rFont val="Arial Narrow"/>
        <family val="2"/>
        <charset val="238"/>
      </rPr>
      <t>Jan</t>
    </r>
  </si>
  <si>
    <r>
      <t xml:space="preserve">јун
</t>
    </r>
    <r>
      <rPr>
        <i/>
        <sz val="10"/>
        <rFont val="Arial Narrow"/>
        <family val="2"/>
        <charset val="238"/>
      </rPr>
      <t>Jun</t>
    </r>
  </si>
  <si>
    <t>53,3</t>
  </si>
  <si>
    <t>107,6</t>
  </si>
  <si>
    <t>63,9</t>
  </si>
  <si>
    <t>56,8</t>
  </si>
  <si>
    <t>71,9</t>
  </si>
  <si>
    <t>228,4</t>
  </si>
  <si>
    <t>103,2</t>
  </si>
  <si>
    <t xml:space="preserve">    Natural changes of population</t>
  </si>
  <si>
    <r>
      <t xml:space="preserve">Прикупљено кравље млијеко
</t>
    </r>
    <r>
      <rPr>
        <i/>
        <sz val="10"/>
        <rFont val="Arial Narrow"/>
        <family val="2"/>
        <charset val="238"/>
      </rPr>
      <t>Collected cow's milk</t>
    </r>
  </si>
  <si>
    <r>
      <t xml:space="preserve">млијеко за пиће
</t>
    </r>
    <r>
      <rPr>
        <i/>
        <sz val="10"/>
        <rFont val="Arial Narrow"/>
        <family val="2"/>
        <charset val="238"/>
      </rPr>
      <t>consumable milk</t>
    </r>
  </si>
  <si>
    <r>
      <t xml:space="preserve">павлака
</t>
    </r>
    <r>
      <rPr>
        <i/>
        <sz val="10"/>
        <rFont val="Arial Narrow"/>
        <family val="2"/>
        <charset val="238"/>
      </rPr>
      <t>cream</t>
    </r>
  </si>
  <si>
    <r>
      <t xml:space="preserve">ферметисани млијечни производи
</t>
    </r>
    <r>
      <rPr>
        <i/>
        <sz val="10"/>
        <rFont val="Arial Narrow"/>
        <family val="2"/>
        <charset val="238"/>
      </rPr>
      <t>fermented dairy products</t>
    </r>
  </si>
  <si>
    <r>
      <t xml:space="preserve">маслац и остали жуто масни производи
</t>
    </r>
    <r>
      <rPr>
        <i/>
        <sz val="10"/>
        <rFont val="Arial Narrow"/>
        <family val="2"/>
        <charset val="238"/>
      </rPr>
      <t>butter and other yellow fatty products</t>
    </r>
  </si>
  <si>
    <r>
      <t xml:space="preserve">крављи сир
</t>
    </r>
    <r>
      <rPr>
        <i/>
        <sz val="10"/>
        <rFont val="Arial Narrow"/>
        <family val="2"/>
        <charset val="238"/>
      </rPr>
      <t>cow's milk cheese</t>
    </r>
  </si>
  <si>
    <r>
      <t>m</t>
    </r>
    <r>
      <rPr>
        <vertAlign val="superscript"/>
        <sz val="10"/>
        <rFont val="Arial Narrow"/>
        <family val="2"/>
      </rPr>
      <t>3</t>
    </r>
  </si>
  <si>
    <r>
      <t>лишћара</t>
    </r>
    <r>
      <rPr>
        <i/>
        <sz val="10"/>
        <rFont val="Arial Narrow"/>
        <family val="2"/>
      </rPr>
      <t xml:space="preserve"> </t>
    </r>
  </si>
  <si>
    <r>
      <t>четинара</t>
    </r>
    <r>
      <rPr>
        <i/>
        <sz val="10"/>
        <rFont val="Arial Narrow"/>
        <family val="2"/>
      </rPr>
      <t xml:space="preserve"> </t>
    </r>
  </si>
  <si>
    <r>
      <t xml:space="preserve">Трупци 
</t>
    </r>
    <r>
      <rPr>
        <i/>
        <sz val="10"/>
        <rFont val="Arial Narrow"/>
        <family val="2"/>
      </rPr>
      <t>Logs</t>
    </r>
  </si>
  <si>
    <r>
      <t>Original indices of production in construction</t>
    </r>
    <r>
      <rPr>
        <i/>
        <vertAlign val="superscript"/>
        <sz val="10"/>
        <rFont val="Arial Narrow"/>
        <family val="2"/>
        <charset val="238"/>
      </rPr>
      <t>1)</t>
    </r>
    <r>
      <rPr>
        <i/>
        <sz val="10"/>
        <rFont val="Arial Narrow"/>
        <family val="2"/>
        <charset val="238"/>
      </rPr>
      <t xml:space="preserve"> </t>
    </r>
  </si>
  <si>
    <r>
      <t>7.1. Изворни индекси производње у грађевинарству</t>
    </r>
    <r>
      <rPr>
        <b/>
        <vertAlign val="superscript"/>
        <sz val="10"/>
        <rFont val="Arial Narrow"/>
        <family val="2"/>
        <charset val="238"/>
      </rPr>
      <t>1)</t>
    </r>
  </si>
  <si>
    <r>
      <t xml:space="preserve">објекти високоградње
</t>
    </r>
    <r>
      <rPr>
        <i/>
        <sz val="8"/>
        <rFont val="Arial Narrow"/>
        <family val="2"/>
      </rPr>
      <t xml:space="preserve">buildings </t>
    </r>
  </si>
  <si>
    <r>
      <t xml:space="preserve">објекти нискоградње
</t>
    </r>
    <r>
      <rPr>
        <i/>
        <sz val="8"/>
        <rFont val="Arial Narrow"/>
        <family val="2"/>
      </rPr>
      <t xml:space="preserve">civil engineering </t>
    </r>
  </si>
  <si>
    <r>
      <t xml:space="preserve">изворни
</t>
    </r>
    <r>
      <rPr>
        <i/>
        <sz val="8"/>
        <rFont val="Arial Narrow"/>
        <family val="2"/>
      </rPr>
      <t>gross</t>
    </r>
  </si>
  <si>
    <r>
      <t xml:space="preserve">десезонирани
</t>
    </r>
    <r>
      <rPr>
        <i/>
        <sz val="8"/>
        <rFont val="Arial Narrow"/>
        <family val="2"/>
      </rPr>
      <t>seasonally adjusted</t>
    </r>
  </si>
  <si>
    <r>
      <t xml:space="preserve">календарски прилагођени
</t>
    </r>
    <r>
      <rPr>
        <i/>
        <sz val="8"/>
        <rFont val="Arial Narrow"/>
        <family val="2"/>
      </rPr>
      <t xml:space="preserve">working-day adjusted </t>
    </r>
  </si>
  <si>
    <r>
      <t xml:space="preserve">тренд
</t>
    </r>
    <r>
      <rPr>
        <i/>
        <sz val="8"/>
        <rFont val="Arial Narrow"/>
        <family val="2"/>
      </rPr>
      <t>trend</t>
    </r>
  </si>
  <si>
    <t>98,5</t>
  </si>
  <si>
    <t>112,3</t>
  </si>
  <si>
    <r>
      <t xml:space="preserve">јун
</t>
    </r>
    <r>
      <rPr>
        <i/>
        <sz val="10"/>
        <rFont val="Arial Narrow"/>
        <family val="2"/>
      </rPr>
      <t>Jun</t>
    </r>
  </si>
  <si>
    <t>115,9</t>
  </si>
  <si>
    <t>111,3</t>
  </si>
  <si>
    <t>Живорођени</t>
  </si>
  <si>
    <t>Live births</t>
  </si>
  <si>
    <r>
      <t xml:space="preserve">Индекси
</t>
    </r>
    <r>
      <rPr>
        <i/>
        <sz val="8"/>
        <rFont val="Arial Narrow"/>
        <family val="2"/>
      </rPr>
      <t>Indices</t>
    </r>
  </si>
  <si>
    <t>97,1</t>
  </si>
  <si>
    <t>72,9</t>
  </si>
  <si>
    <t>75,3</t>
  </si>
  <si>
    <t>104,3</t>
  </si>
  <si>
    <t>110,1</t>
  </si>
  <si>
    <t>110,2</t>
  </si>
  <si>
    <t>88,3</t>
  </si>
  <si>
    <t>107,3</t>
  </si>
  <si>
    <t>50,1</t>
  </si>
  <si>
    <t>85,6</t>
  </si>
  <si>
    <t>82,3</t>
  </si>
  <si>
    <t>113,3</t>
  </si>
  <si>
    <t>113,0</t>
  </si>
  <si>
    <t>107,5</t>
  </si>
  <si>
    <t>64,6</t>
  </si>
  <si>
    <t>86,7</t>
  </si>
  <si>
    <t>јул / Jul</t>
  </si>
  <si>
    <r>
      <t>јул /</t>
    </r>
    <r>
      <rPr>
        <i/>
        <sz val="10"/>
        <rFont val="Arial Narrow"/>
        <family val="2"/>
        <charset val="238"/>
      </rPr>
      <t xml:space="preserve"> July</t>
    </r>
  </si>
  <si>
    <t>112,4</t>
  </si>
  <si>
    <t>100,8</t>
  </si>
  <si>
    <t>118,2</t>
  </si>
  <si>
    <t>109,3</t>
  </si>
  <si>
    <t xml:space="preserve">Поштанске услуге
Postal activities </t>
  </si>
  <si>
    <t xml:space="preserve">писмоносне пошиљке, хиљ.
letter mail, thous.
</t>
  </si>
  <si>
    <r>
      <t xml:space="preserve">јул
</t>
    </r>
    <r>
      <rPr>
        <i/>
        <sz val="10"/>
        <rFont val="Arial Narrow"/>
        <family val="2"/>
      </rPr>
      <t>Jul</t>
    </r>
  </si>
  <si>
    <r>
      <t xml:space="preserve">авг
</t>
    </r>
    <r>
      <rPr>
        <i/>
        <sz val="10"/>
        <rFont val="Arial Narrow"/>
        <family val="2"/>
      </rPr>
      <t>Aug</t>
    </r>
  </si>
  <si>
    <r>
      <t xml:space="preserve">јул
</t>
    </r>
    <r>
      <rPr>
        <i/>
        <sz val="10"/>
        <rFont val="Arial Narrow"/>
        <family val="2"/>
        <charset val="238"/>
      </rPr>
      <t>Jul</t>
    </r>
  </si>
  <si>
    <r>
      <t xml:space="preserve">авг
</t>
    </r>
    <r>
      <rPr>
        <i/>
        <sz val="10"/>
        <rFont val="Arial Narrow"/>
        <family val="2"/>
        <charset val="238"/>
      </rPr>
      <t>Aug</t>
    </r>
  </si>
  <si>
    <r>
      <t xml:space="preserve">нов
</t>
    </r>
    <r>
      <rPr>
        <i/>
        <sz val="10"/>
        <rFont val="Arial Narrow"/>
        <family val="2"/>
        <charset val="238"/>
      </rPr>
      <t>Nov</t>
    </r>
  </si>
  <si>
    <t>110,3</t>
  </si>
  <si>
    <t>115,1</t>
  </si>
  <si>
    <t>1 072</t>
  </si>
  <si>
    <t>1 097</t>
  </si>
  <si>
    <t>1 060</t>
  </si>
  <si>
    <t>1 067</t>
  </si>
  <si>
    <t>1 083</t>
  </si>
  <si>
    <t>1 182</t>
  </si>
  <si>
    <t>1 149</t>
  </si>
  <si>
    <t>1 268</t>
  </si>
  <si>
    <t>1 261</t>
  </si>
  <si>
    <t>1 104</t>
  </si>
  <si>
    <t>1 045</t>
  </si>
  <si>
    <t>1 052</t>
  </si>
  <si>
    <r>
      <t xml:space="preserve">апр / </t>
    </r>
    <r>
      <rPr>
        <i/>
        <sz val="10"/>
        <rFont val="Arial Narrow"/>
        <family val="2"/>
        <charset val="238"/>
      </rPr>
      <t>Apr</t>
    </r>
  </si>
  <si>
    <t>110,0</t>
  </si>
  <si>
    <r>
      <t xml:space="preserve">јул / </t>
    </r>
    <r>
      <rPr>
        <i/>
        <sz val="10"/>
        <rFont val="Arial Narrow"/>
        <family val="2"/>
      </rPr>
      <t>July</t>
    </r>
  </si>
  <si>
    <t>129,3</t>
  </si>
  <si>
    <t>97,2</t>
  </si>
  <si>
    <t>105,3</t>
  </si>
  <si>
    <t>154,0</t>
  </si>
  <si>
    <t>66,2</t>
  </si>
  <si>
    <t>180,7</t>
  </si>
  <si>
    <t>55,7</t>
  </si>
  <si>
    <t>104,5</t>
  </si>
  <si>
    <t>108,9</t>
  </si>
  <si>
    <t>118,3</t>
  </si>
  <si>
    <t>38</t>
  </si>
  <si>
    <r>
      <rPr>
        <sz val="10"/>
        <rFont val="Calibri"/>
        <family val="2"/>
      </rPr>
      <t>Ø</t>
    </r>
    <r>
      <rPr>
        <sz val="10"/>
        <rFont val="Arial Narrow"/>
        <family val="2"/>
      </rPr>
      <t>2015 = 100</t>
    </r>
  </si>
  <si>
    <t>Снабдјевање водом; канализација, управљање отпадом и дјелатности санације (ремедијације) животне средине
Water supply; sewerage, waste management and remediation activities</t>
  </si>
  <si>
    <r>
      <t xml:space="preserve">Прикупљање отпада, дјелатности обраде и одлагања отпада; рециклажа материјала
</t>
    </r>
    <r>
      <rPr>
        <i/>
        <sz val="10"/>
        <rFont val="Arial Narrow"/>
        <family val="2"/>
      </rPr>
      <t>Waste collection, treatment and disposal activities; materials recovery</t>
    </r>
  </si>
  <si>
    <t>претходна година=100 / previous year=100</t>
  </si>
  <si>
    <t xml:space="preserve">   хиљ. КМ / thous. KM</t>
  </si>
  <si>
    <t>123,6</t>
  </si>
  <si>
    <t>119,5</t>
  </si>
  <si>
    <r>
      <rPr>
        <sz val="8"/>
        <rFont val="Arial Narrow"/>
        <family val="2"/>
      </rPr>
      <t>Структура</t>
    </r>
    <r>
      <rPr>
        <u/>
        <sz val="8"/>
        <rFont val="Arial Narrow"/>
        <family val="2"/>
      </rPr>
      <t xml:space="preserve">
</t>
    </r>
    <r>
      <rPr>
        <i/>
        <sz val="8"/>
        <rFont val="Arial Narrow"/>
        <family val="2"/>
      </rPr>
      <t>Structure</t>
    </r>
  </si>
  <si>
    <t>мај / May</t>
  </si>
  <si>
    <t>126,2</t>
  </si>
  <si>
    <t>106,2</t>
  </si>
  <si>
    <t>111,4</t>
  </si>
  <si>
    <t>109,8</t>
  </si>
  <si>
    <t>84,5</t>
  </si>
  <si>
    <t>131,3</t>
  </si>
  <si>
    <t>93,0</t>
  </si>
  <si>
    <t>84,0</t>
  </si>
  <si>
    <t>110,8</t>
  </si>
  <si>
    <t>117,7</t>
  </si>
  <si>
    <t>105,5</t>
  </si>
  <si>
    <t>121,1</t>
  </si>
  <si>
    <t>115,8</t>
  </si>
  <si>
    <t>113,5</t>
  </si>
  <si>
    <t>123,8</t>
  </si>
  <si>
    <t>114,3</t>
  </si>
  <si>
    <r>
      <t xml:space="preserve">Вриједност, хиљ. КМ 
 </t>
    </r>
    <r>
      <rPr>
        <i/>
        <sz val="10"/>
        <rFont val="Arial Narrow"/>
        <family val="2"/>
      </rPr>
      <t>Value, thous. KM</t>
    </r>
  </si>
  <si>
    <t>78,8</t>
  </si>
  <si>
    <t>112,6</t>
  </si>
  <si>
    <r>
      <t xml:space="preserve">       </t>
    </r>
    <r>
      <rPr>
        <i/>
        <sz val="10"/>
        <rFont val="Arial Narrow"/>
        <family val="2"/>
      </rPr>
      <t>Sale of forest assortments</t>
    </r>
  </si>
  <si>
    <t>131,6</t>
  </si>
  <si>
    <t xml:space="preserve">   Index is higher than 999</t>
  </si>
  <si>
    <t>102,4</t>
  </si>
  <si>
    <t>112,8</t>
  </si>
  <si>
    <t>136,0</t>
  </si>
  <si>
    <t>120,6</t>
  </si>
  <si>
    <t>115,4</t>
  </si>
  <si>
    <t>105,6</t>
  </si>
  <si>
    <t xml:space="preserve">   Consumer price indices by main division of consumption</t>
  </si>
  <si>
    <t>109,6</t>
  </si>
  <si>
    <t>120,3</t>
  </si>
  <si>
    <t>79,7</t>
  </si>
  <si>
    <t>112,7</t>
  </si>
  <si>
    <t>95,6</t>
  </si>
  <si>
    <t>3.1. Тромјесечнa бруто додата вриједност и бруто домаћи производ, текуће цијене</t>
  </si>
  <si>
    <t xml:space="preserve">       Quarterly gross value added and gross domestic product, current prices</t>
  </si>
  <si>
    <r>
      <t>3.2. Тромјесечнa бруто додата вриједност и бруто домаћи производ, стопе реалног раста, промјене у односу на исто тромјесечје претходне године</t>
    </r>
    <r>
      <rPr>
        <i/>
        <sz val="10"/>
        <rFont val="Arial Narrow"/>
        <family val="2"/>
        <charset val="238"/>
      </rPr>
      <t xml:space="preserve">    </t>
    </r>
  </si>
  <si>
    <t xml:space="preserve">       Quarterly gross value added and gross domestic product, real growth rates, changes compared to the same quarter of the previous year                                                                                                    </t>
  </si>
  <si>
    <t>105,1</t>
  </si>
  <si>
    <t>91,1</t>
  </si>
  <si>
    <r>
      <t xml:space="preserve">нов
</t>
    </r>
    <r>
      <rPr>
        <i/>
        <sz val="10"/>
        <rFont val="Arial Narrow"/>
        <family val="2"/>
        <charset val="238"/>
      </rPr>
      <t xml:space="preserve"> Nov</t>
    </r>
  </si>
  <si>
    <t>107,0</t>
  </si>
  <si>
    <t>109,0</t>
  </si>
  <si>
    <t>106,0</t>
  </si>
  <si>
    <t>78,9</t>
  </si>
  <si>
    <t>121,2</t>
  </si>
  <si>
    <t>123,0</t>
  </si>
  <si>
    <t>69,1</t>
  </si>
  <si>
    <t>94,2</t>
  </si>
  <si>
    <t>137,8</t>
  </si>
  <si>
    <t>11,3</t>
  </si>
  <si>
    <t>84,2</t>
  </si>
  <si>
    <t>93,4</t>
  </si>
  <si>
    <r>
      <t xml:space="preserve">  </t>
    </r>
    <r>
      <rPr>
        <sz val="10"/>
        <rFont val="Arial Narrow"/>
        <family val="2"/>
      </rPr>
      <t>Ø2015 = 100</t>
    </r>
  </si>
  <si>
    <r>
      <rPr>
        <vertAlign val="superscript"/>
        <sz val="10"/>
        <rFont val="Arial Narrow"/>
        <family val="2"/>
      </rPr>
      <t xml:space="preserve">1) </t>
    </r>
    <r>
      <rPr>
        <sz val="10"/>
        <rFont val="Arial Narrow"/>
        <family val="2"/>
      </rPr>
      <t>Индекс је компилиран на децембар 2016. године /  Index is compiled to December 2016</t>
    </r>
  </si>
  <si>
    <t>327,2</t>
  </si>
  <si>
    <t>94,0</t>
  </si>
  <si>
    <t>136,6</t>
  </si>
  <si>
    <t>178,8</t>
  </si>
  <si>
    <t>171,9</t>
  </si>
  <si>
    <t>62,6</t>
  </si>
  <si>
    <t>174,4</t>
  </si>
  <si>
    <t>238,1</t>
  </si>
  <si>
    <t>88,5</t>
  </si>
  <si>
    <t>26,8</t>
  </si>
  <si>
    <t>51,3</t>
  </si>
  <si>
    <t>128,0</t>
  </si>
  <si>
    <t>35,0</t>
  </si>
  <si>
    <t>36,8</t>
  </si>
  <si>
    <t>218,8</t>
  </si>
  <si>
    <t>117,4</t>
  </si>
  <si>
    <t>107,2</t>
  </si>
  <si>
    <t>173,3</t>
  </si>
  <si>
    <t>134,0</t>
  </si>
  <si>
    <t>110,5</t>
  </si>
  <si>
    <t>157,0</t>
  </si>
  <si>
    <t>103,1</t>
  </si>
  <si>
    <t>28,0</t>
  </si>
  <si>
    <r>
      <t xml:space="preserve">Доласци туриста
</t>
    </r>
    <r>
      <rPr>
        <i/>
        <sz val="10"/>
        <rFont val="Arial Narrow"/>
        <family val="2"/>
      </rPr>
      <t>Tourist arrivals</t>
    </r>
  </si>
  <si>
    <r>
      <t xml:space="preserve">Ноћења туриста
</t>
    </r>
    <r>
      <rPr>
        <i/>
        <sz val="10"/>
        <rFont val="Arial Narrow"/>
        <family val="2"/>
      </rPr>
      <t>Tourist nights</t>
    </r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</si>
  <si>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</si>
  <si>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домаћи
</t>
    </r>
    <r>
      <rPr>
        <i/>
        <sz val="10"/>
        <rFont val="Arial Narrow"/>
        <family val="2"/>
      </rPr>
      <t>domestic</t>
    </r>
  </si>
  <si>
    <r>
      <t xml:space="preserve">страни
</t>
    </r>
    <r>
      <rPr>
        <i/>
        <sz val="10"/>
        <rFont val="Arial Narrow"/>
        <family val="2"/>
      </rPr>
      <t>foreign</t>
    </r>
  </si>
  <si>
    <t>59,5</t>
  </si>
  <si>
    <t>109,5</t>
  </si>
  <si>
    <t>39,6</t>
  </si>
  <si>
    <t>84,3</t>
  </si>
  <si>
    <t>143,0</t>
  </si>
  <si>
    <t>35,5</t>
  </si>
  <si>
    <t>44,0</t>
  </si>
  <si>
    <t>122,0</t>
  </si>
  <si>
    <t>23,5</t>
  </si>
  <si>
    <t>152,5</t>
  </si>
  <si>
    <t>123,1</t>
  </si>
  <si>
    <t>92,8</t>
  </si>
  <si>
    <r>
      <t xml:space="preserve">     </t>
    </r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2015=100</t>
    </r>
  </si>
  <si>
    <r>
      <rPr>
        <sz val="10"/>
        <rFont val="Calibri"/>
        <family val="2"/>
        <charset val="238"/>
      </rPr>
      <t>Ø</t>
    </r>
    <r>
      <rPr>
        <sz val="10"/>
        <rFont val="Arial Narrow"/>
        <family val="2"/>
        <charset val="238"/>
      </rPr>
      <t>2015=100</t>
    </r>
  </si>
  <si>
    <r>
      <t xml:space="preserve"> </t>
    </r>
    <r>
      <rPr>
        <sz val="10"/>
        <rFont val="Symbol"/>
        <family val="1"/>
        <charset val="2"/>
      </rPr>
      <t xml:space="preserve">Æ </t>
    </r>
    <r>
      <rPr>
        <sz val="10"/>
        <rFont val="Arial Narrow"/>
        <family val="2"/>
      </rPr>
      <t>2015=100</t>
    </r>
  </si>
  <si>
    <t>82320,0</t>
  </si>
  <si>
    <t>36257,3</t>
  </si>
  <si>
    <t>8201,1</t>
  </si>
  <si>
    <t>14400,7</t>
  </si>
  <si>
    <t>193,6</t>
  </si>
  <si>
    <t>2611,8</t>
  </si>
  <si>
    <r>
      <t xml:space="preserve">По подручјима и областима
</t>
    </r>
    <r>
      <rPr>
        <i/>
        <sz val="10"/>
        <color theme="1"/>
        <rFont val="Arial Narrow"/>
        <family val="2"/>
      </rPr>
      <t>By section and division</t>
    </r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</si>
  <si>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</si>
  <si>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Објекти високоградње
</t>
    </r>
    <r>
      <rPr>
        <i/>
        <sz val="10"/>
        <rFont val="Arial Narrow"/>
        <family val="2"/>
      </rPr>
      <t>Buildings</t>
    </r>
  </si>
  <si>
    <r>
      <t xml:space="preserve">Објекти нискоградње
</t>
    </r>
    <r>
      <rPr>
        <i/>
        <sz val="10"/>
        <rFont val="Arial Narrow"/>
        <family val="2"/>
      </rPr>
      <t>Civil engineering</t>
    </r>
  </si>
  <si>
    <r>
      <t xml:space="preserve">1) </t>
    </r>
    <r>
      <rPr>
        <sz val="7"/>
        <rFont val="Arial Narrow"/>
        <family val="2"/>
      </rPr>
      <t>Индекс за грађевинарство укупно је композитни индекс који се изводи из индекса високоградње и нискоградње и њиховог учешћа (структуре) у укупној грађевинској активности у одређеном тромјесечју.</t>
    </r>
  </si>
  <si>
    <r>
      <t xml:space="preserve"> Quarterly indices of production in construction</t>
    </r>
    <r>
      <rPr>
        <b/>
        <sz val="10"/>
        <rFont val="Arial Narrow"/>
        <family val="2"/>
      </rPr>
      <t xml:space="preserve"> </t>
    </r>
  </si>
  <si>
    <r>
      <rPr>
        <sz val="8"/>
        <rFont val="Symbol"/>
        <family val="1"/>
        <charset val="2"/>
      </rPr>
      <t xml:space="preserve">Æ </t>
    </r>
    <r>
      <rPr>
        <sz val="8"/>
        <rFont val="Arial Narrow"/>
        <family val="2"/>
      </rPr>
      <t>2015=100</t>
    </r>
  </si>
  <si>
    <t>47,6</t>
  </si>
  <si>
    <t>106,3</t>
  </si>
  <si>
    <t>74,8</t>
  </si>
  <si>
    <t>77,4</t>
  </si>
  <si>
    <t>25,5</t>
  </si>
  <si>
    <t>174,2</t>
  </si>
  <si>
    <t>49,7</t>
  </si>
  <si>
    <t>93,5</t>
  </si>
  <si>
    <t>94,3</t>
  </si>
  <si>
    <t>83,8</t>
  </si>
  <si>
    <t>104,6</t>
  </si>
  <si>
    <t>100,5</t>
  </si>
  <si>
    <t>апр / Apr</t>
  </si>
  <si>
    <t>715</t>
  </si>
  <si>
    <t>155.9</t>
  </si>
  <si>
    <t>471.5</t>
  </si>
  <si>
    <t>21.7</t>
  </si>
  <si>
    <t>Ø2015=100</t>
  </si>
  <si>
    <t>53,6</t>
  </si>
  <si>
    <t>122,8</t>
  </si>
  <si>
    <t>84,8</t>
  </si>
  <si>
    <t>14,2</t>
  </si>
  <si>
    <t>40,2</t>
  </si>
  <si>
    <t>93,9</t>
  </si>
  <si>
    <t>8,1</t>
  </si>
  <si>
    <t>120,5</t>
  </si>
  <si>
    <t>121,5</t>
  </si>
  <si>
    <t>29,7</t>
  </si>
  <si>
    <t>145,3</t>
  </si>
  <si>
    <t>127,1</t>
  </si>
  <si>
    <t>87,3</t>
  </si>
  <si>
    <t>105,7</t>
  </si>
  <si>
    <t>90,8</t>
  </si>
  <si>
    <t>135,4</t>
  </si>
  <si>
    <t>45,9</t>
  </si>
  <si>
    <t>106,8</t>
  </si>
  <si>
    <t>103,0</t>
  </si>
  <si>
    <t>72,5</t>
  </si>
  <si>
    <t>24,3</t>
  </si>
  <si>
    <t>68,0</t>
  </si>
  <si>
    <t>101,4</t>
  </si>
  <si>
    <t>39,2</t>
  </si>
  <si>
    <r>
      <t>111,8</t>
    </r>
    <r>
      <rPr>
        <vertAlign val="superscript"/>
        <sz val="10"/>
        <rFont val="Arial Narrow"/>
        <family val="2"/>
      </rPr>
      <t>1)</t>
    </r>
  </si>
  <si>
    <t>јун / Jun</t>
  </si>
  <si>
    <r>
      <rPr>
        <vertAlign val="superscript"/>
        <sz val="10"/>
        <color theme="1"/>
        <rFont val="Arial Narrow"/>
        <family val="2"/>
        <charset val="238"/>
      </rPr>
      <t>2)</t>
    </r>
    <r>
      <rPr>
        <sz val="10"/>
        <color theme="1"/>
        <rFont val="Arial Narrow"/>
        <family val="2"/>
        <charset val="238"/>
      </rPr>
      <t xml:space="preserve"> Индекс већи од 300</t>
    </r>
  </si>
  <si>
    <r>
      <t>1)</t>
    </r>
    <r>
      <rPr>
        <i/>
        <sz val="7"/>
        <rFont val="Arial Narrow"/>
        <family val="2"/>
      </rPr>
      <t xml:space="preserve">Index for total construction is a composite index derived from the indices of buildings and civil engineering and ther share (structure) in the total construction activity in a quarter. </t>
    </r>
  </si>
  <si>
    <t>68,9</t>
  </si>
  <si>
    <t>116,6</t>
  </si>
  <si>
    <t>71,3</t>
  </si>
  <si>
    <t>113,6</t>
  </si>
  <si>
    <t>221,1</t>
  </si>
  <si>
    <t>68,5</t>
  </si>
  <si>
    <t>110,7</t>
  </si>
  <si>
    <t>116,5</t>
  </si>
  <si>
    <t>92,7</t>
  </si>
  <si>
    <t>78,4</t>
  </si>
  <si>
    <t>43,2</t>
  </si>
  <si>
    <t>203,0</t>
  </si>
  <si>
    <t>0,6</t>
  </si>
  <si>
    <t>120,1</t>
  </si>
  <si>
    <t>182,7</t>
  </si>
  <si>
    <t>119,0</t>
  </si>
  <si>
    <t>111,0</t>
  </si>
  <si>
    <t>21,9</t>
  </si>
  <si>
    <t>111,9</t>
  </si>
  <si>
    <t>117,8</t>
  </si>
  <si>
    <t>111,8</t>
  </si>
  <si>
    <t>140,0</t>
  </si>
  <si>
    <t>106,5</t>
  </si>
  <si>
    <t>101,5</t>
  </si>
  <si>
    <r>
      <rPr>
        <sz val="10"/>
        <rFont val="Arial Narrow"/>
        <family val="2"/>
      </rPr>
      <t xml:space="preserve">апр </t>
    </r>
    <r>
      <rPr>
        <i/>
        <sz val="10"/>
        <rFont val="Arial Narrow"/>
        <family val="2"/>
        <charset val="238"/>
      </rPr>
      <t>/ Apr</t>
    </r>
  </si>
  <si>
    <t>101,0</t>
  </si>
  <si>
    <t>73,1</t>
  </si>
  <si>
    <t>158,2</t>
  </si>
  <si>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 Индекс је већи од 999</t>
    </r>
  </si>
  <si>
    <t>92,9</t>
  </si>
  <si>
    <t>20,1</t>
  </si>
  <si>
    <t>116,4</t>
  </si>
  <si>
    <t>48,0</t>
  </si>
  <si>
    <t>132,2</t>
  </si>
  <si>
    <t>95,3</t>
  </si>
  <si>
    <t>105,4</t>
  </si>
  <si>
    <t>129,2</t>
  </si>
  <si>
    <t>95,2</t>
  </si>
  <si>
    <t>134,8</t>
  </si>
  <si>
    <t>50,5</t>
  </si>
  <si>
    <t>142,5</t>
  </si>
  <si>
    <t>90,0</t>
  </si>
  <si>
    <t>27,8</t>
  </si>
  <si>
    <t>101,8</t>
  </si>
  <si>
    <t>85,1</t>
  </si>
  <si>
    <t>17,9</t>
  </si>
  <si>
    <t>583,7</t>
  </si>
  <si>
    <t>95,0</t>
  </si>
  <si>
    <t>7,4</t>
  </si>
  <si>
    <t>89,8</t>
  </si>
  <si>
    <t>111,2</t>
  </si>
  <si>
    <t>90,2</t>
  </si>
  <si>
    <t>27,9</t>
  </si>
  <si>
    <t>114,7</t>
  </si>
  <si>
    <t>124,5</t>
  </si>
  <si>
    <t>11,4</t>
  </si>
  <si>
    <t>96,8</t>
  </si>
  <si>
    <t>2.2. Просјечне исплаћене плате након опорезивања (нето плате) по подручјима КД</t>
  </si>
  <si>
    <t xml:space="preserve">       Average after-tax wages (net wages) paid by section of activity classification</t>
  </si>
  <si>
    <t>2.3. Номинални и реални индекси плате након опорезивања (нето плате)</t>
  </si>
  <si>
    <t xml:space="preserve">    Nominal and real indices of after-tax wages (net wages)</t>
  </si>
  <si>
    <t>сеп / Sep</t>
  </si>
  <si>
    <r>
      <t>јул
J</t>
    </r>
    <r>
      <rPr>
        <i/>
        <sz val="10"/>
        <rFont val="Arial Narrow"/>
        <family val="2"/>
        <charset val="238"/>
      </rPr>
      <t>ul</t>
    </r>
  </si>
  <si>
    <t>2)</t>
  </si>
  <si>
    <t>0,8</t>
  </si>
  <si>
    <t xml:space="preserve">                                                                    Индекси – исти период претходне године = 100</t>
  </si>
  <si>
    <t>окт / Oct</t>
  </si>
  <si>
    <r>
      <t xml:space="preserve">авг               </t>
    </r>
    <r>
      <rPr>
        <i/>
        <sz val="10"/>
        <rFont val="Arial Narrow"/>
        <family val="2"/>
        <charset val="238"/>
      </rPr>
      <t>Avg</t>
    </r>
  </si>
  <si>
    <t>64,9</t>
  </si>
  <si>
    <t>70,8</t>
  </si>
  <si>
    <t>128,3</t>
  </si>
  <si>
    <t>124,0</t>
  </si>
  <si>
    <t>116,8</t>
  </si>
  <si>
    <t>121,3</t>
  </si>
  <si>
    <t>102,0</t>
  </si>
  <si>
    <t>114,0</t>
  </si>
  <si>
    <t>102,8</t>
  </si>
  <si>
    <t>63,7</t>
  </si>
  <si>
    <t>135,6</t>
  </si>
  <si>
    <t>142,9</t>
  </si>
  <si>
    <t>83,9</t>
  </si>
  <si>
    <t>78,3</t>
  </si>
  <si>
    <t>195,5</t>
  </si>
  <si>
    <t>264,8</t>
  </si>
  <si>
    <t>48,7</t>
  </si>
  <si>
    <t>95,9</t>
  </si>
  <si>
    <t>492,5</t>
  </si>
  <si>
    <t>373,5</t>
  </si>
  <si>
    <t>114,9</t>
  </si>
  <si>
    <t>315,9</t>
  </si>
  <si>
    <t>112,5</t>
  </si>
  <si>
    <t>911,0</t>
  </si>
  <si>
    <t>130,8</t>
  </si>
  <si>
    <t>138,5</t>
  </si>
  <si>
    <t>92,0</t>
  </si>
  <si>
    <t>120,2</t>
  </si>
  <si>
    <t>126,0</t>
  </si>
  <si>
    <t>189,1</t>
  </si>
  <si>
    <t>125,1</t>
  </si>
  <si>
    <t>92,4</t>
  </si>
  <si>
    <t>103,5</t>
  </si>
  <si>
    <t>115,3</t>
  </si>
  <si>
    <t>90,5</t>
  </si>
  <si>
    <t>94,9</t>
  </si>
  <si>
    <t>131,4</t>
  </si>
  <si>
    <t>268,0</t>
  </si>
  <si>
    <t>47,2</t>
  </si>
  <si>
    <t>115,6</t>
  </si>
  <si>
    <t>104,4</t>
  </si>
  <si>
    <t>124,8</t>
  </si>
  <si>
    <t>108,2</t>
  </si>
  <si>
    <t>103,8</t>
  </si>
  <si>
    <r>
      <t>2018</t>
    </r>
    <r>
      <rPr>
        <vertAlign val="superscript"/>
        <sz val="10"/>
        <rFont val="Arial Narrow"/>
        <family val="2"/>
        <charset val="238"/>
      </rPr>
      <t>1)</t>
    </r>
  </si>
  <si>
    <r>
      <rPr>
        <vertAlign val="superscript"/>
        <sz val="8"/>
        <rFont val="Arial Narrow"/>
        <family val="2"/>
        <charset val="238"/>
      </rPr>
      <t>1)</t>
    </r>
    <r>
      <rPr>
        <sz val="8"/>
        <rFont val="Arial Narrow"/>
        <family val="2"/>
        <charset val="238"/>
      </rPr>
      <t xml:space="preserve"> Процјена/Estimate</t>
    </r>
  </si>
  <si>
    <t>нов / Nov</t>
  </si>
  <si>
    <t>Preliminary data</t>
  </si>
  <si>
    <r>
      <rPr>
        <vertAlign val="superscript"/>
        <sz val="10"/>
        <color theme="1"/>
        <rFont val="Arial Narrow"/>
        <family val="2"/>
        <charset val="238"/>
      </rPr>
      <t>1)</t>
    </r>
    <r>
      <rPr>
        <sz val="10"/>
        <color theme="1"/>
        <rFont val="Arial Narrow"/>
        <family val="2"/>
        <charset val="238"/>
      </rPr>
      <t xml:space="preserve"> Претходни подаци</t>
    </r>
  </si>
  <si>
    <r>
      <t xml:space="preserve">сеп                </t>
    </r>
    <r>
      <rPr>
        <i/>
        <sz val="10"/>
        <rFont val="Arial Narrow"/>
        <family val="2"/>
        <charset val="238"/>
      </rPr>
      <t>Sep</t>
    </r>
  </si>
  <si>
    <r>
      <t>сеп</t>
    </r>
    <r>
      <rPr>
        <vertAlign val="superscript"/>
        <sz val="10"/>
        <rFont val="Arial Narrow"/>
        <family val="2"/>
      </rPr>
      <t xml:space="preserve"> </t>
    </r>
    <r>
      <rPr>
        <sz val="10"/>
        <rFont val="Arial Narrow"/>
        <family val="2"/>
      </rPr>
      <t xml:space="preserve">/ </t>
    </r>
    <r>
      <rPr>
        <i/>
        <sz val="10"/>
        <rFont val="Arial Narrow"/>
        <family val="2"/>
      </rPr>
      <t>Sep</t>
    </r>
  </si>
  <si>
    <r>
      <t xml:space="preserve"> </t>
    </r>
    <r>
      <rPr>
        <vertAlign val="superscript"/>
        <sz val="10"/>
        <rFont val="Arial Narrow"/>
        <family val="2"/>
        <charset val="238"/>
      </rPr>
      <t xml:space="preserve"> 2)</t>
    </r>
  </si>
  <si>
    <r>
      <t>сеп</t>
    </r>
    <r>
      <rPr>
        <vertAlign val="superscript"/>
        <sz val="10"/>
        <rFont val="Arial Narrow"/>
        <family val="2"/>
        <charset val="238"/>
      </rPr>
      <t xml:space="preserve"> </t>
    </r>
    <r>
      <rPr>
        <sz val="10"/>
        <rFont val="Arial Narrow"/>
        <family val="2"/>
        <charset val="238"/>
      </rPr>
      <t xml:space="preserve">/ </t>
    </r>
    <r>
      <rPr>
        <i/>
        <sz val="10"/>
        <rFont val="Arial Narrow"/>
        <family val="2"/>
        <charset val="238"/>
      </rPr>
      <t>Sep</t>
    </r>
  </si>
  <si>
    <r>
      <rPr>
        <vertAlign val="superscript"/>
        <sz val="10"/>
        <rFont val="Arial Narrow"/>
        <family val="2"/>
        <charset val="238"/>
      </rPr>
      <t>1)</t>
    </r>
    <r>
      <rPr>
        <sz val="10"/>
        <rFont val="Arial Narrow"/>
        <family val="2"/>
        <charset val="238"/>
      </rPr>
      <t xml:space="preserve"> Претходни подаци</t>
    </r>
  </si>
  <si>
    <t>84,4</t>
  </si>
  <si>
    <t>46,4</t>
  </si>
  <si>
    <t>127,3</t>
  </si>
  <si>
    <t>59,0</t>
  </si>
  <si>
    <t>67,4</t>
  </si>
  <si>
    <t>381,7</t>
  </si>
  <si>
    <t>129,0</t>
  </si>
  <si>
    <t>122,1</t>
  </si>
  <si>
    <t>126,9</t>
  </si>
  <si>
    <t>245,9</t>
  </si>
  <si>
    <t>81,1</t>
  </si>
  <si>
    <t>78,6</t>
  </si>
  <si>
    <t>8,6</t>
  </si>
  <si>
    <t>33,4</t>
  </si>
  <si>
    <t>72,8</t>
  </si>
  <si>
    <t>96,4</t>
  </si>
  <si>
    <t>119,3</t>
  </si>
  <si>
    <t>71,2</t>
  </si>
  <si>
    <t>97,6</t>
  </si>
  <si>
    <t>102,5</t>
  </si>
  <si>
    <t>115,0</t>
  </si>
  <si>
    <t>100,2</t>
  </si>
  <si>
    <t>247,4</t>
  </si>
  <si>
    <t>125,5</t>
  </si>
  <si>
    <t>10,6</t>
  </si>
  <si>
    <t>9,8</t>
  </si>
  <si>
    <t>167,1</t>
  </si>
  <si>
    <t>90,9</t>
  </si>
  <si>
    <t>6,9</t>
  </si>
  <si>
    <t>77,8</t>
  </si>
  <si>
    <t>1 334</t>
  </si>
  <si>
    <t>1 340</t>
  </si>
  <si>
    <t>1 098</t>
  </si>
  <si>
    <t>1 105</t>
  </si>
  <si>
    <t>1 754</t>
  </si>
  <si>
    <t>1 787</t>
  </si>
  <si>
    <t>1 745</t>
  </si>
  <si>
    <t>1 752</t>
  </si>
  <si>
    <t>1 069</t>
  </si>
  <si>
    <t>1 088</t>
  </si>
  <si>
    <t>1 007</t>
  </si>
  <si>
    <t>1 929</t>
  </si>
  <si>
    <t>1 897</t>
  </si>
  <si>
    <t>2 075</t>
  </si>
  <si>
    <t>2 068</t>
  </si>
  <si>
    <t>1 166</t>
  </si>
  <si>
    <t>1 099</t>
  </si>
  <si>
    <t>1 336</t>
  </si>
  <si>
    <t>1 252</t>
  </si>
  <si>
    <t>1 786</t>
  </si>
  <si>
    <t>1 809</t>
  </si>
  <si>
    <t>1 375</t>
  </si>
  <si>
    <t>1 385</t>
  </si>
  <si>
    <t>1 698</t>
  </si>
  <si>
    <t>1 710</t>
  </si>
  <si>
    <t>1 137</t>
  </si>
  <si>
    <t>1 122</t>
  </si>
  <si>
    <r>
      <t xml:space="preserve">јан
</t>
    </r>
    <r>
      <rPr>
        <i/>
        <sz val="10"/>
        <rFont val="Arial Narrow"/>
        <family val="2"/>
      </rPr>
      <t>Jan</t>
    </r>
  </si>
  <si>
    <r>
      <t xml:space="preserve">феб
</t>
    </r>
    <r>
      <rPr>
        <i/>
        <sz val="10"/>
        <rFont val="Arial Narrow"/>
        <family val="2"/>
      </rPr>
      <t>Feb</t>
    </r>
  </si>
  <si>
    <r>
      <t xml:space="preserve">мар
</t>
    </r>
    <r>
      <rPr>
        <i/>
        <sz val="10"/>
        <rFont val="Arial Narrow"/>
        <family val="2"/>
      </rPr>
      <t>Mar</t>
    </r>
  </si>
  <si>
    <t>дец / Dec</t>
  </si>
  <si>
    <r>
      <t xml:space="preserve">апр </t>
    </r>
    <r>
      <rPr>
        <i/>
        <sz val="10"/>
        <rFont val="Arial Narrow"/>
        <family val="2"/>
        <charset val="238"/>
      </rPr>
      <t>/ Apr</t>
    </r>
  </si>
  <si>
    <r>
      <t xml:space="preserve">сеп/ </t>
    </r>
    <r>
      <rPr>
        <i/>
        <sz val="10"/>
        <rFont val="Arial Narrow"/>
        <family val="2"/>
      </rPr>
      <t>Sep</t>
    </r>
  </si>
  <si>
    <r>
      <t>јул /</t>
    </r>
    <r>
      <rPr>
        <i/>
        <sz val="10"/>
        <rFont val="Arial Narrow"/>
        <family val="2"/>
      </rPr>
      <t xml:space="preserve"> July</t>
    </r>
  </si>
  <si>
    <r>
      <t xml:space="preserve">јул                </t>
    </r>
    <r>
      <rPr>
        <i/>
        <sz val="10"/>
        <rFont val="Arial Narrow"/>
        <family val="2"/>
        <charset val="238"/>
      </rPr>
      <t>Jul</t>
    </r>
  </si>
  <si>
    <r>
      <t xml:space="preserve">IV 2018
</t>
    </r>
    <r>
      <rPr>
        <sz val="8"/>
        <rFont val="Arial Narrow"/>
        <family val="2"/>
      </rPr>
      <t>Ø 2017</t>
    </r>
  </si>
  <si>
    <r>
      <t xml:space="preserve">IV 2018
</t>
    </r>
    <r>
      <rPr>
        <sz val="8"/>
        <rFont val="Arial Narrow"/>
        <family val="2"/>
      </rPr>
      <t>IV 2017</t>
    </r>
  </si>
  <si>
    <r>
      <t xml:space="preserve">I-IV 2018
</t>
    </r>
    <r>
      <rPr>
        <sz val="8"/>
        <rFont val="Arial Narrow"/>
        <family val="2"/>
      </rPr>
      <t>I-IV 2017</t>
    </r>
  </si>
  <si>
    <t>59,8</t>
  </si>
  <si>
    <t>71,7</t>
  </si>
  <si>
    <t>58,8</t>
  </si>
  <si>
    <t>74,1</t>
  </si>
  <si>
    <t>63,6</t>
  </si>
  <si>
    <t>69,9</t>
  </si>
  <si>
    <t>73,0</t>
  </si>
  <si>
    <t>91,8</t>
  </si>
  <si>
    <t>89,0</t>
  </si>
  <si>
    <t>115,2</t>
  </si>
  <si>
    <t>97,7</t>
  </si>
  <si>
    <t>91,5</t>
  </si>
  <si>
    <t>258,9</t>
  </si>
  <si>
    <t>86,0</t>
  </si>
  <si>
    <t>84,6</t>
  </si>
  <si>
    <t>29,8</t>
  </si>
  <si>
    <t>72,1</t>
  </si>
  <si>
    <t>80,7</t>
  </si>
  <si>
    <t>384,3</t>
  </si>
  <si>
    <t>220,0</t>
  </si>
  <si>
    <t>93,7</t>
  </si>
  <si>
    <t>113,1</t>
  </si>
  <si>
    <t>61,2</t>
  </si>
  <si>
    <t>117,3</t>
  </si>
  <si>
    <t>107,1</t>
  </si>
  <si>
    <t>122,9</t>
  </si>
  <si>
    <t>82,0</t>
  </si>
  <si>
    <t>82,9</t>
  </si>
  <si>
    <t>112,9</t>
  </si>
  <si>
    <t>79,4</t>
  </si>
  <si>
    <t>117,5</t>
  </si>
  <si>
    <t>130,4</t>
  </si>
  <si>
    <t>91,4</t>
  </si>
  <si>
    <r>
      <t xml:space="preserve">Индекси - исти период претходне године = 100
</t>
    </r>
    <r>
      <rPr>
        <i/>
        <sz val="10"/>
        <rFont val="Arial Narrow"/>
        <family val="2"/>
      </rPr>
      <t>Indices - same period of the previous year = 100</t>
    </r>
  </si>
  <si>
    <r>
      <t xml:space="preserve">претходни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</si>
  <si>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године = 100
</t>
    </r>
    <r>
      <rPr>
        <i/>
        <sz val="10"/>
        <rFont val="Arial Narrow"/>
        <family val="2"/>
      </rPr>
      <t>same month of the previous year = 100</t>
    </r>
  </si>
  <si>
    <t>Ø2018=100</t>
  </si>
  <si>
    <t>јан / Jan</t>
  </si>
  <si>
    <r>
      <t>јан</t>
    </r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Jan</t>
    </r>
    <r>
      <rPr>
        <i/>
        <vertAlign val="superscript"/>
        <sz val="10"/>
        <rFont val="Arial Narrow"/>
        <family val="2"/>
      </rPr>
      <t>1)</t>
    </r>
  </si>
  <si>
    <r>
      <t>дец</t>
    </r>
    <r>
      <rPr>
        <sz val="10"/>
        <rFont val="Arial Narrow"/>
        <family val="2"/>
        <charset val="238"/>
      </rPr>
      <t xml:space="preserve">
</t>
    </r>
    <r>
      <rPr>
        <i/>
        <sz val="10"/>
        <rFont val="Arial Narrow"/>
        <family val="2"/>
        <charset val="238"/>
      </rPr>
      <t>Dec</t>
    </r>
  </si>
  <si>
    <r>
      <t>јан</t>
    </r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  <charset val="238"/>
      </rPr>
      <t xml:space="preserve">
</t>
    </r>
    <r>
      <rPr>
        <i/>
        <sz val="10"/>
        <rFont val="Arial Narrow"/>
        <family val="2"/>
        <charset val="238"/>
      </rPr>
      <t>Jan</t>
    </r>
    <r>
      <rPr>
        <i/>
        <vertAlign val="superscript"/>
        <sz val="10"/>
        <rFont val="Arial Narrow"/>
        <family val="2"/>
      </rPr>
      <t>1)</t>
    </r>
  </si>
  <si>
    <r>
      <t>јан</t>
    </r>
    <r>
      <rPr>
        <vertAlign val="superscript"/>
        <sz val="10"/>
        <rFont val="Arial Narrow"/>
        <family val="2"/>
        <charset val="238"/>
      </rPr>
      <t>1)</t>
    </r>
    <r>
      <rPr>
        <sz val="10"/>
        <rFont val="Arial Narrow"/>
        <family val="2"/>
        <charset val="238"/>
      </rPr>
      <t xml:space="preserve"> / </t>
    </r>
    <r>
      <rPr>
        <i/>
        <sz val="10"/>
        <rFont val="Arial Narrow"/>
        <family val="2"/>
        <charset val="238"/>
      </rPr>
      <t>Jan</t>
    </r>
    <r>
      <rPr>
        <i/>
        <vertAlign val="superscript"/>
        <sz val="10"/>
        <rFont val="Arial Narrow"/>
        <family val="2"/>
        <charset val="238"/>
      </rPr>
      <t>1)</t>
    </r>
  </si>
  <si>
    <t>87,7</t>
  </si>
  <si>
    <t>88,1</t>
  </si>
  <si>
    <t>45,1</t>
  </si>
  <si>
    <t>88,8</t>
  </si>
  <si>
    <t>89,7</t>
  </si>
  <si>
    <t>70,1</t>
  </si>
  <si>
    <t>186,8</t>
  </si>
  <si>
    <t>74,9</t>
  </si>
  <si>
    <t>106,7</t>
  </si>
  <si>
    <t>540,2</t>
  </si>
  <si>
    <t>91,0</t>
  </si>
  <si>
    <t>75,6</t>
  </si>
  <si>
    <t>102,1</t>
  </si>
  <si>
    <t>90,1</t>
  </si>
  <si>
    <t>7283.5*</t>
  </si>
  <si>
    <t>16.8*</t>
  </si>
  <si>
    <r>
      <t>300.0</t>
    </r>
    <r>
      <rPr>
        <vertAlign val="superscript"/>
        <sz val="10"/>
        <color theme="1"/>
        <rFont val="Arial Narrow"/>
        <family val="2"/>
      </rPr>
      <t>1)</t>
    </r>
  </si>
  <si>
    <t>Ø2010=100</t>
  </si>
  <si>
    <r>
      <rPr>
        <sz val="12"/>
        <rFont val="Arial Narrow"/>
        <family val="2"/>
        <charset val="238"/>
      </rPr>
      <t>ø</t>
    </r>
    <r>
      <rPr>
        <sz val="10"/>
        <rFont val="Arial Narrow"/>
        <family val="2"/>
      </rPr>
      <t>2017=100</t>
    </r>
  </si>
  <si>
    <t>ø2018=100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</si>
</sst>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K_M_-;\-* #,##0.00\ _K_M_-;_-* &quot;-&quot;??\ _K_M_-;_-@_-"/>
    <numFmt numFmtId="164" formatCode="0.0"/>
    <numFmt numFmtId="165" formatCode="#,##0.0"/>
  </numFmts>
  <fonts count="7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i/>
      <sz val="10"/>
      <color rgb="FF000000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Arial Narrow"/>
      <family val="2"/>
    </font>
    <font>
      <sz val="11"/>
      <name val="Arial Narrow"/>
      <family val="2"/>
    </font>
    <font>
      <b/>
      <sz val="10"/>
      <name val="Calibri"/>
      <family val="2"/>
    </font>
    <font>
      <sz val="8"/>
      <name val="Arial Narrow"/>
      <family val="2"/>
    </font>
    <font>
      <sz val="10"/>
      <name val="Calibri"/>
      <family val="2"/>
      <charset val="204"/>
      <scheme val="minor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theme="1"/>
      <name val="Calibri"/>
      <family val="2"/>
    </font>
    <font>
      <vertAlign val="superscript"/>
      <sz val="7.5"/>
      <color theme="1"/>
      <name val="Arial Narrow"/>
      <family val="2"/>
    </font>
    <font>
      <sz val="7.5"/>
      <color theme="1"/>
      <name val="Arial Narrow"/>
      <family val="2"/>
    </font>
    <font>
      <i/>
      <sz val="7.5"/>
      <color theme="1"/>
      <name val="Arial Narrow"/>
      <family val="2"/>
    </font>
    <font>
      <i/>
      <sz val="8"/>
      <name val="Arial Narrow"/>
      <family val="2"/>
    </font>
    <font>
      <vertAlign val="superscript"/>
      <sz val="10"/>
      <name val="Arial Narrow"/>
      <family val="2"/>
    </font>
    <font>
      <i/>
      <sz val="10"/>
      <color rgb="FFC00000"/>
      <name val="Arial Narrow"/>
      <family val="2"/>
    </font>
    <font>
      <sz val="10"/>
      <name val="Symbol"/>
      <family val="1"/>
      <charset val="2"/>
    </font>
    <font>
      <b/>
      <sz val="11"/>
      <color rgb="FF505050"/>
      <name val="Arial Narrow"/>
      <family val="2"/>
    </font>
    <font>
      <b/>
      <vertAlign val="superscript"/>
      <sz val="11"/>
      <color rgb="FF505050"/>
      <name val="Arial Narrow"/>
      <family val="2"/>
    </font>
    <font>
      <b/>
      <sz val="8"/>
      <color theme="1"/>
      <name val="Arial Narrow"/>
      <family val="2"/>
    </font>
    <font>
      <b/>
      <i/>
      <sz val="11"/>
      <color rgb="FF505050"/>
      <name val="Arial Narrow"/>
      <family val="2"/>
    </font>
    <font>
      <b/>
      <i/>
      <vertAlign val="superscript"/>
      <sz val="11"/>
      <color rgb="FF505050"/>
      <name val="Arial Narrow"/>
      <family val="2"/>
    </font>
    <font>
      <i/>
      <sz val="8"/>
      <color theme="1"/>
      <name val="Arial Narrow"/>
      <family val="2"/>
    </font>
    <font>
      <b/>
      <sz val="12"/>
      <color rgb="FF505050"/>
      <name val="Arial Narrow"/>
      <family val="2"/>
    </font>
    <font>
      <b/>
      <i/>
      <sz val="12"/>
      <color rgb="FF505050"/>
      <name val="Arial Narrow"/>
      <family val="2"/>
    </font>
    <font>
      <sz val="8"/>
      <color theme="1"/>
      <name val="Symbol"/>
      <family val="1"/>
      <charset val="2"/>
    </font>
    <font>
      <vertAlign val="superscript"/>
      <sz val="8"/>
      <color theme="1"/>
      <name val="Arial Narrow"/>
      <family val="2"/>
    </font>
    <font>
      <i/>
      <vertAlign val="superscript"/>
      <sz val="8"/>
      <color theme="1"/>
      <name val="Arial Narrow"/>
      <family val="2"/>
    </font>
    <font>
      <sz val="7"/>
      <color theme="1"/>
      <name val="Arial Narrow"/>
      <family val="2"/>
    </font>
    <font>
      <vertAlign val="superscript"/>
      <sz val="10"/>
      <name val="Arial Narrow"/>
      <family val="2"/>
      <charset val="238"/>
    </font>
    <font>
      <sz val="11"/>
      <name val="Calibri"/>
      <family val="2"/>
      <scheme val="minor"/>
    </font>
    <font>
      <sz val="10"/>
      <color rgb="FFFF0000"/>
      <name val="Arial Narrow"/>
      <family val="2"/>
    </font>
    <font>
      <sz val="10"/>
      <color theme="1"/>
      <name val="Arial Narrow"/>
      <family val="2"/>
      <charset val="238"/>
    </font>
    <font>
      <sz val="8"/>
      <name val="Arial Narrow"/>
      <family val="2"/>
      <charset val="238"/>
    </font>
    <font>
      <sz val="9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</font>
    <font>
      <sz val="10"/>
      <name val="Arial"/>
      <family val="2"/>
    </font>
    <font>
      <sz val="8"/>
      <color rgb="FF000000"/>
      <name val="Arial Narrow"/>
      <family val="2"/>
      <charset val="238"/>
    </font>
    <font>
      <sz val="10"/>
      <name val="Calibri"/>
      <family val="2"/>
      <scheme val="minor"/>
    </font>
    <font>
      <sz val="10"/>
      <name val="Calibri"/>
      <family val="2"/>
      <charset val="238"/>
    </font>
    <font>
      <i/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sz val="8"/>
      <name val="Symbol"/>
      <family val="1"/>
      <charset val="2"/>
    </font>
    <font>
      <i/>
      <sz val="10"/>
      <color theme="1"/>
      <name val="Arial Narrow"/>
      <family val="2"/>
      <charset val="238"/>
    </font>
    <font>
      <u/>
      <sz val="8"/>
      <name val="Arial Narrow"/>
      <family val="2"/>
    </font>
    <font>
      <i/>
      <vertAlign val="superscript"/>
      <sz val="7"/>
      <name val="Arial Narrow"/>
      <family val="2"/>
    </font>
    <font>
      <i/>
      <sz val="7"/>
      <name val="Arial Narrow"/>
      <family val="2"/>
    </font>
    <font>
      <sz val="9"/>
      <color rgb="FF000000"/>
      <name val="Arial Narrow"/>
      <family val="2"/>
      <charset val="238"/>
    </font>
    <font>
      <sz val="12"/>
      <name val="Arial Narrow"/>
      <family val="2"/>
      <charset val="238"/>
    </font>
    <font>
      <b/>
      <sz val="11"/>
      <color theme="1"/>
      <name val="Calibri"/>
      <family val="2"/>
      <scheme val="minor"/>
    </font>
    <font>
      <sz val="8"/>
      <name val="Tahoma"/>
      <family val="2"/>
    </font>
    <font>
      <vertAlign val="superscript"/>
      <sz val="7"/>
      <name val="Arial Narrow"/>
      <family val="2"/>
    </font>
    <font>
      <sz val="7"/>
      <name val="Arial Narrow"/>
      <family val="2"/>
    </font>
    <font>
      <i/>
      <vertAlign val="superscript"/>
      <sz val="10"/>
      <name val="Arial Narrow"/>
      <family val="2"/>
    </font>
    <font>
      <vertAlign val="superscript"/>
      <sz val="8"/>
      <name val="Arial Narrow"/>
      <family val="2"/>
      <charset val="238"/>
    </font>
    <font>
      <vertAlign val="superscript"/>
      <sz val="10"/>
      <color theme="1"/>
      <name val="Arial Narrow"/>
      <family val="2"/>
      <charset val="238"/>
    </font>
    <font>
      <vertAlign val="superscript"/>
      <sz val="10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499984740745262"/>
      </left>
      <right/>
      <top style="thin">
        <color indexed="64"/>
      </top>
      <bottom style="thin">
        <color auto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rgb="FF808080"/>
      </left>
      <right/>
      <top style="thin">
        <color auto="1"/>
      </top>
      <bottom/>
      <diagonal/>
    </border>
    <border>
      <left style="thin">
        <color theme="0" tint="-0.499984740745262"/>
      </left>
      <right/>
      <top style="thin">
        <color indexed="64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499984740745262"/>
      </bottom>
      <diagonal/>
    </border>
  </borders>
  <cellStyleXfs count="33">
    <xf numFmtId="0" fontId="0" fillId="0" borderId="0"/>
    <xf numFmtId="0" fontId="2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901">
    <xf numFmtId="0" fontId="0" fillId="0" borderId="0" xfId="0"/>
    <xf numFmtId="0" fontId="2" fillId="0" borderId="0" xfId="1"/>
    <xf numFmtId="0" fontId="7" fillId="0" borderId="0" xfId="1" applyFont="1" applyBorder="1"/>
    <xf numFmtId="0" fontId="7" fillId="0" borderId="0" xfId="1" applyFont="1" applyBorder="1" applyAlignment="1">
      <alignment horizontal="center" wrapText="1"/>
    </xf>
    <xf numFmtId="0" fontId="4" fillId="0" borderId="0" xfId="1" applyFont="1" applyAlignment="1">
      <alignment horizontal="right" vertical="center"/>
    </xf>
    <xf numFmtId="0" fontId="4" fillId="3" borderId="15" xfId="1" applyFont="1" applyFill="1" applyBorder="1" applyAlignment="1">
      <alignment horizontal="center" vertical="center" wrapText="1"/>
    </xf>
    <xf numFmtId="0" fontId="4" fillId="3" borderId="16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  <xf numFmtId="0" fontId="15" fillId="0" borderId="0" xfId="1" applyFont="1" applyAlignment="1"/>
    <xf numFmtId="0" fontId="2" fillId="0" borderId="0" xfId="1" applyAlignment="1"/>
    <xf numFmtId="0" fontId="5" fillId="0" borderId="0" xfId="1" applyFont="1" applyAlignment="1">
      <alignment horizontal="left"/>
    </xf>
    <xf numFmtId="0" fontId="29" fillId="0" borderId="0" xfId="1" applyFont="1" applyAlignment="1">
      <alignment horizontal="left" vertical="center" indent="2"/>
    </xf>
    <xf numFmtId="0" fontId="4" fillId="2" borderId="28" xfId="1" applyFont="1" applyFill="1" applyBorder="1" applyAlignment="1">
      <alignment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30" xfId="1" applyFont="1" applyFill="1" applyBorder="1" applyAlignment="1">
      <alignment horizontal="center" vertical="center" wrapText="1"/>
    </xf>
    <xf numFmtId="0" fontId="2" fillId="0" borderId="0" xfId="1" applyFill="1"/>
    <xf numFmtId="164" fontId="7" fillId="0" borderId="0" xfId="1" applyNumberFormat="1" applyFont="1" applyAlignment="1">
      <alignment horizontal="right" vertical="center" wrapText="1"/>
    </xf>
    <xf numFmtId="0" fontId="7" fillId="0" borderId="0" xfId="1" applyFont="1" applyFill="1" applyBorder="1" applyAlignment="1">
      <alignment horizontal="centerContinuous" vertical="center" wrapText="1"/>
    </xf>
    <xf numFmtId="0" fontId="33" fillId="0" borderId="0" xfId="0" applyFont="1" applyAlignment="1">
      <alignment horizontal="center" vertical="top" wrapText="1"/>
    </xf>
    <xf numFmtId="0" fontId="34" fillId="0" borderId="0" xfId="0" applyFont="1" applyAlignment="1">
      <alignment vertical="top" wrapText="1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left" vertical="top" wrapText="1" indent="2"/>
    </xf>
    <xf numFmtId="0" fontId="36" fillId="0" borderId="0" xfId="0" applyFont="1" applyAlignment="1">
      <alignment horizontal="center" vertical="top" wrapText="1"/>
    </xf>
    <xf numFmtId="0" fontId="36" fillId="0" borderId="0" xfId="0" applyFont="1" applyAlignment="1">
      <alignment vertical="top" wrapText="1"/>
    </xf>
    <xf numFmtId="0" fontId="24" fillId="0" borderId="0" xfId="0" applyFont="1" applyAlignment="1">
      <alignment horizontal="center" vertical="top" wrapText="1"/>
    </xf>
    <xf numFmtId="0" fontId="25" fillId="0" borderId="0" xfId="0" applyFont="1" applyAlignment="1">
      <alignment horizontal="left" vertical="top" wrapText="1" indent="2"/>
    </xf>
    <xf numFmtId="0" fontId="26" fillId="0" borderId="0" xfId="0" applyFont="1" applyAlignment="1">
      <alignment horizontal="left" vertical="top" wrapText="1" indent="2"/>
    </xf>
    <xf numFmtId="0" fontId="16" fillId="0" borderId="0" xfId="0" applyFont="1"/>
    <xf numFmtId="0" fontId="16" fillId="0" borderId="0" xfId="0" applyFont="1" applyAlignment="1">
      <alignment vertical="top" wrapText="1"/>
    </xf>
    <xf numFmtId="0" fontId="12" fillId="0" borderId="0" xfId="0" applyFont="1" applyAlignment="1">
      <alignment horizontal="center" vertical="top" wrapText="1"/>
    </xf>
    <xf numFmtId="0" fontId="39" fillId="0" borderId="0" xfId="0" applyFont="1" applyAlignment="1">
      <alignment horizontal="center" vertical="top" wrapText="1"/>
    </xf>
    <xf numFmtId="0" fontId="40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wrapText="1"/>
    </xf>
    <xf numFmtId="0" fontId="36" fillId="0" borderId="0" xfId="0" applyFont="1" applyAlignment="1">
      <alignment horizontal="center" wrapText="1"/>
    </xf>
    <xf numFmtId="0" fontId="36" fillId="0" borderId="0" xfId="0" applyFont="1" applyAlignment="1">
      <alignment wrapText="1"/>
    </xf>
    <xf numFmtId="0" fontId="42" fillId="0" borderId="0" xfId="0" applyFont="1" applyAlignment="1">
      <alignment horizontal="center" wrapText="1"/>
    </xf>
    <xf numFmtId="0" fontId="16" fillId="0" borderId="0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left" vertical="top" wrapText="1" indent="2"/>
    </xf>
    <xf numFmtId="0" fontId="19" fillId="0" borderId="0" xfId="1" applyFont="1" applyFill="1"/>
    <xf numFmtId="0" fontId="19" fillId="0" borderId="0" xfId="1" applyFont="1"/>
    <xf numFmtId="0" fontId="1" fillId="0" borderId="0" xfId="10"/>
    <xf numFmtId="0" fontId="2" fillId="0" borderId="0" xfId="5" applyFont="1"/>
    <xf numFmtId="0" fontId="3" fillId="0" borderId="0" xfId="10" applyFont="1" applyAlignment="1">
      <alignment vertical="center"/>
    </xf>
    <xf numFmtId="0" fontId="15" fillId="0" borderId="0" xfId="10" applyFont="1"/>
    <xf numFmtId="0" fontId="5" fillId="0" borderId="0" xfId="10" applyFont="1" applyAlignment="1">
      <alignment horizontal="left" vertical="center" indent="1"/>
    </xf>
    <xf numFmtId="0" fontId="4" fillId="2" borderId="2" xfId="10" applyFont="1" applyFill="1" applyBorder="1" applyAlignment="1">
      <alignment horizontal="center" wrapText="1"/>
    </xf>
    <xf numFmtId="0" fontId="4" fillId="2" borderId="3" xfId="10" applyFont="1" applyFill="1" applyBorder="1" applyAlignment="1">
      <alignment horizontal="center" wrapText="1"/>
    </xf>
    <xf numFmtId="0" fontId="4" fillId="0" borderId="0" xfId="10" applyFont="1" applyAlignment="1">
      <alignment horizontal="left" vertical="center" wrapText="1"/>
    </xf>
    <xf numFmtId="0" fontId="1" fillId="0" borderId="0" xfId="10" applyBorder="1"/>
    <xf numFmtId="0" fontId="7" fillId="0" borderId="0" xfId="1" applyFont="1" applyAlignment="1">
      <alignment horizontal="right"/>
    </xf>
    <xf numFmtId="0" fontId="10" fillId="0" borderId="0" xfId="1" applyFont="1" applyAlignment="1">
      <alignment vertical="center"/>
    </xf>
    <xf numFmtId="0" fontId="11" fillId="0" borderId="0" xfId="1" applyFont="1"/>
    <xf numFmtId="0" fontId="13" fillId="0" borderId="0" xfId="1" applyFont="1" applyAlignment="1">
      <alignment horizontal="right"/>
    </xf>
    <xf numFmtId="0" fontId="12" fillId="0" borderId="0" xfId="1" applyFont="1"/>
    <xf numFmtId="164" fontId="7" fillId="0" borderId="0" xfId="1" applyNumberFormat="1" applyFont="1" applyAlignment="1">
      <alignment horizontal="right" wrapText="1"/>
    </xf>
    <xf numFmtId="164" fontId="7" fillId="0" borderId="0" xfId="1" applyNumberFormat="1" applyFont="1" applyBorder="1" applyAlignment="1">
      <alignment horizontal="right" vertical="center" wrapText="1"/>
    </xf>
    <xf numFmtId="0" fontId="22" fillId="0" borderId="0" xfId="5" applyFont="1" applyAlignment="1">
      <alignment vertical="center"/>
    </xf>
    <xf numFmtId="0" fontId="2" fillId="0" borderId="0" xfId="1" applyBorder="1"/>
    <xf numFmtId="0" fontId="5" fillId="0" borderId="0" xfId="1" applyFont="1" applyAlignment="1">
      <alignment horizontal="left" vertical="center" indent="1"/>
    </xf>
    <xf numFmtId="0" fontId="8" fillId="0" borderId="0" xfId="1" applyFont="1" applyAlignment="1">
      <alignment horizontal="left" vertical="center" indent="1"/>
    </xf>
    <xf numFmtId="0" fontId="4" fillId="0" borderId="0" xfId="1" applyFont="1" applyAlignment="1">
      <alignment horizontal="center" vertical="top" wrapText="1"/>
    </xf>
    <xf numFmtId="49" fontId="4" fillId="0" borderId="0" xfId="1" applyNumberFormat="1" applyFont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0" fontId="8" fillId="0" borderId="0" xfId="1" applyFont="1" applyBorder="1" applyAlignment="1">
      <alignment horizontal="left" vertical="center" indent="1"/>
    </xf>
    <xf numFmtId="0" fontId="15" fillId="0" borderId="0" xfId="1" applyFont="1" applyBorder="1"/>
    <xf numFmtId="0" fontId="20" fillId="0" borderId="0" xfId="1" applyFont="1" applyBorder="1"/>
    <xf numFmtId="0" fontId="4" fillId="0" borderId="0" xfId="1" applyFont="1" applyBorder="1"/>
    <xf numFmtId="0" fontId="4" fillId="0" borderId="0" xfId="1" applyFont="1" applyAlignment="1">
      <alignment horizontal="right"/>
    </xf>
    <xf numFmtId="164" fontId="7" fillId="0" borderId="0" xfId="1" applyNumberFormat="1" applyFont="1"/>
    <xf numFmtId="0" fontId="9" fillId="0" borderId="0" xfId="1" applyFont="1" applyAlignment="1">
      <alignment vertical="center"/>
    </xf>
    <xf numFmtId="0" fontId="27" fillId="0" borderId="0" xfId="1" applyFont="1" applyAlignment="1">
      <alignment horizontal="right" vertical="center"/>
    </xf>
    <xf numFmtId="0" fontId="9" fillId="0" borderId="0" xfId="1" applyFont="1"/>
    <xf numFmtId="0" fontId="3" fillId="0" borderId="0" xfId="1" applyFont="1" applyAlignment="1">
      <alignment vertical="center"/>
    </xf>
    <xf numFmtId="0" fontId="15" fillId="0" borderId="0" xfId="1" applyFont="1"/>
    <xf numFmtId="0" fontId="10" fillId="0" borderId="0" xfId="1" applyFont="1" applyAlignment="1">
      <alignment horizontal="left" vertical="center" indent="1"/>
    </xf>
    <xf numFmtId="0" fontId="20" fillId="0" borderId="0" xfId="1" applyFont="1"/>
    <xf numFmtId="0" fontId="14" fillId="0" borderId="0" xfId="1" applyFont="1"/>
    <xf numFmtId="0" fontId="7" fillId="0" borderId="0" xfId="1" applyFont="1" applyAlignment="1">
      <alignment horizontal="center" vertical="center" wrapText="1"/>
    </xf>
    <xf numFmtId="0" fontId="14" fillId="0" borderId="0" xfId="1" applyFont="1" applyBorder="1"/>
    <xf numFmtId="0" fontId="7" fillId="0" borderId="0" xfId="1" applyFont="1" applyAlignment="1">
      <alignment horizontal="centerContinuous" vertical="center" wrapText="1"/>
    </xf>
    <xf numFmtId="0" fontId="7" fillId="0" borderId="0" xfId="1" applyFont="1" applyAlignment="1">
      <alignment horizontal="right" vertical="center" wrapText="1"/>
    </xf>
    <xf numFmtId="0" fontId="7" fillId="0" borderId="0" xfId="1" applyFont="1" applyAlignment="1">
      <alignment horizontal="right" wrapText="1"/>
    </xf>
    <xf numFmtId="0" fontId="10" fillId="0" borderId="0" xfId="1" applyFont="1" applyAlignment="1">
      <alignment horizontal="left"/>
    </xf>
    <xf numFmtId="0" fontId="7" fillId="0" borderId="0" xfId="1" applyFont="1"/>
    <xf numFmtId="0" fontId="4" fillId="0" borderId="0" xfId="15" applyFont="1"/>
    <xf numFmtId="0" fontId="3" fillId="0" borderId="0" xfId="15" applyFont="1" applyAlignment="1">
      <alignment vertical="center"/>
    </xf>
    <xf numFmtId="0" fontId="2" fillId="0" borderId="0" xfId="15"/>
    <xf numFmtId="0" fontId="7" fillId="0" borderId="0" xfId="15" applyFont="1"/>
    <xf numFmtId="0" fontId="10" fillId="0" borderId="0" xfId="15" applyFont="1" applyAlignment="1">
      <alignment horizontal="left" vertical="center" indent="1"/>
    </xf>
    <xf numFmtId="164" fontId="7" fillId="0" borderId="0" xfId="1" applyNumberFormat="1" applyFont="1" applyBorder="1" applyAlignment="1">
      <alignment vertical="center" wrapText="1"/>
    </xf>
    <xf numFmtId="0" fontId="2" fillId="0" borderId="0" xfId="1"/>
    <xf numFmtId="0" fontId="4" fillId="0" borderId="0" xfId="1" applyFont="1"/>
    <xf numFmtId="0" fontId="14" fillId="0" borderId="0" xfId="15" applyFont="1"/>
    <xf numFmtId="0" fontId="2" fillId="0" borderId="0" xfId="15" applyBorder="1"/>
    <xf numFmtId="1" fontId="7" fillId="0" borderId="0" xfId="1" applyNumberFormat="1" applyFont="1" applyAlignment="1">
      <alignment horizontal="right" vertical="center" wrapText="1"/>
    </xf>
    <xf numFmtId="0" fontId="9" fillId="0" borderId="0" xfId="1" applyFont="1" applyAlignment="1">
      <alignment horizontal="left" vertical="center" indent="1"/>
    </xf>
    <xf numFmtId="0" fontId="10" fillId="2" borderId="5" xfId="1" applyFont="1" applyFill="1" applyBorder="1" applyAlignment="1">
      <alignment horizontal="center" vertical="center" wrapText="1"/>
    </xf>
    <xf numFmtId="0" fontId="2" fillId="0" borderId="0" xfId="1" applyAlignment="1">
      <alignment horizontal="right"/>
    </xf>
    <xf numFmtId="0" fontId="22" fillId="2" borderId="5" xfId="1" applyFont="1" applyFill="1" applyBorder="1" applyAlignment="1">
      <alignment horizontal="center" vertical="top" wrapText="1"/>
    </xf>
    <xf numFmtId="0" fontId="7" fillId="0" borderId="0" xfId="15" applyFont="1" applyAlignment="1">
      <alignment horizontal="right" vertical="center" wrapText="1"/>
    </xf>
    <xf numFmtId="0" fontId="7" fillId="0" borderId="0" xfId="3" applyFont="1" applyBorder="1" applyAlignment="1">
      <alignment vertical="center" wrapText="1"/>
    </xf>
    <xf numFmtId="164" fontId="7" fillId="0" borderId="0" xfId="3" applyNumberFormat="1" applyFont="1" applyBorder="1" applyAlignment="1">
      <alignment horizontal="right" vertical="center" wrapText="1"/>
    </xf>
    <xf numFmtId="0" fontId="7" fillId="0" borderId="0" xfId="3" applyFont="1" applyBorder="1" applyAlignment="1">
      <alignment horizontal="right" vertical="center" wrapText="1"/>
    </xf>
    <xf numFmtId="0" fontId="7" fillId="0" borderId="0" xfId="3" applyFont="1" applyFill="1" applyBorder="1" applyAlignment="1">
      <alignment horizontal="right" vertical="center" wrapText="1"/>
    </xf>
    <xf numFmtId="0" fontId="20" fillId="0" borderId="0" xfId="15" applyFont="1"/>
    <xf numFmtId="164" fontId="7" fillId="0" borderId="0" xfId="1" applyNumberFormat="1" applyFont="1" applyAlignment="1">
      <alignment horizontal="right" vertical="top"/>
    </xf>
    <xf numFmtId="164" fontId="7" fillId="0" borderId="0" xfId="1" applyNumberFormat="1" applyFont="1" applyBorder="1"/>
    <xf numFmtId="1" fontId="7" fillId="0" borderId="0" xfId="1" applyNumberFormat="1" applyFont="1" applyBorder="1" applyAlignment="1">
      <alignment horizontal="right" wrapText="1"/>
    </xf>
    <xf numFmtId="0" fontId="44" fillId="0" borderId="0" xfId="3" applyFont="1" applyBorder="1"/>
    <xf numFmtId="0" fontId="7" fillId="0" borderId="0" xfId="5" applyFont="1" applyBorder="1" applyAlignment="1">
      <alignment wrapText="1"/>
    </xf>
    <xf numFmtId="164" fontId="7" fillId="0" borderId="0" xfId="5" applyNumberFormat="1" applyFont="1" applyBorder="1" applyAlignment="1">
      <alignment wrapText="1"/>
    </xf>
    <xf numFmtId="164" fontId="7" fillId="0" borderId="0" xfId="1" applyNumberFormat="1" applyFont="1" applyBorder="1" applyAlignment="1">
      <alignment horizontal="right"/>
    </xf>
    <xf numFmtId="0" fontId="7" fillId="0" borderId="0" xfId="1" applyFont="1" applyAlignment="1">
      <alignment horizontal="center" wrapText="1"/>
    </xf>
    <xf numFmtId="164" fontId="7" fillId="0" borderId="0" xfId="1" applyNumberFormat="1" applyFont="1" applyAlignment="1">
      <alignment horizontal="centerContinuous" vertical="center" wrapText="1"/>
    </xf>
    <xf numFmtId="0" fontId="7" fillId="0" borderId="0" xfId="1" applyFont="1" applyBorder="1" applyAlignment="1">
      <alignment horizontal="right" wrapText="1"/>
    </xf>
    <xf numFmtId="164" fontId="7" fillId="0" borderId="0" xfId="1" applyNumberFormat="1" applyFont="1" applyBorder="1" applyAlignment="1">
      <alignment horizontal="right" wrapText="1"/>
    </xf>
    <xf numFmtId="164" fontId="7" fillId="0" borderId="0" xfId="1" applyNumberFormat="1" applyFont="1" applyAlignment="1">
      <alignment vertical="center" wrapText="1"/>
    </xf>
    <xf numFmtId="0" fontId="21" fillId="0" borderId="0" xfId="1" applyFont="1" applyAlignment="1">
      <alignment horizontal="right"/>
    </xf>
    <xf numFmtId="164" fontId="7" fillId="0" borderId="0" xfId="1" applyNumberFormat="1" applyFont="1" applyBorder="1" applyAlignment="1">
      <alignment horizontal="right" vertical="center"/>
    </xf>
    <xf numFmtId="1" fontId="7" fillId="0" borderId="0" xfId="1" applyNumberFormat="1" applyFont="1" applyAlignment="1">
      <alignment vertical="center" wrapText="1"/>
    </xf>
    <xf numFmtId="164" fontId="44" fillId="0" borderId="0" xfId="3" applyNumberFormat="1" applyFont="1" applyBorder="1"/>
    <xf numFmtId="0" fontId="10" fillId="2" borderId="6" xfId="1" applyFont="1" applyFill="1" applyBorder="1" applyAlignment="1">
      <alignment horizontal="center" vertical="center" wrapText="1"/>
    </xf>
    <xf numFmtId="0" fontId="21" fillId="0" borderId="0" xfId="1" applyFont="1" applyBorder="1"/>
    <xf numFmtId="0" fontId="7" fillId="0" borderId="0" xfId="1" applyFont="1" applyFill="1" applyAlignment="1">
      <alignment horizontal="centerContinuous" vertical="center" wrapText="1"/>
    </xf>
    <xf numFmtId="164" fontId="7" fillId="0" borderId="0" xfId="1" applyNumberFormat="1" applyFont="1" applyFill="1" applyBorder="1" applyAlignment="1">
      <alignment horizontal="right" vertical="center" wrapText="1"/>
    </xf>
    <xf numFmtId="0" fontId="4" fillId="0" borderId="0" xfId="1" applyFont="1" applyFill="1" applyBorder="1" applyAlignment="1">
      <alignment horizontal="centerContinuous" vertical="center" wrapText="1"/>
    </xf>
    <xf numFmtId="0" fontId="15" fillId="0" borderId="0" xfId="1" applyFont="1" applyFill="1"/>
    <xf numFmtId="164" fontId="7" fillId="0" borderId="0" xfId="1" applyNumberFormat="1" applyFont="1" applyFill="1" applyAlignment="1">
      <alignment vertical="center" wrapText="1"/>
    </xf>
    <xf numFmtId="0" fontId="14" fillId="0" borderId="0" xfId="1" applyFont="1" applyBorder="1" applyAlignment="1">
      <alignment horizontal="right"/>
    </xf>
    <xf numFmtId="164" fontId="7" fillId="0" borderId="0" xfId="1" applyNumberFormat="1" applyFont="1" applyAlignment="1">
      <alignment horizontal="right"/>
    </xf>
    <xf numFmtId="164" fontId="21" fillId="0" borderId="0" xfId="1" applyNumberFormat="1" applyFont="1" applyBorder="1"/>
    <xf numFmtId="0" fontId="21" fillId="0" borderId="0" xfId="1" applyFont="1"/>
    <xf numFmtId="0" fontId="7" fillId="0" borderId="0" xfId="1" applyFont="1" applyBorder="1" applyAlignment="1">
      <alignment wrapText="1"/>
    </xf>
    <xf numFmtId="0" fontId="46" fillId="0" borderId="0" xfId="1" applyFont="1"/>
    <xf numFmtId="0" fontId="7" fillId="0" borderId="0" xfId="1" applyFont="1" applyAlignment="1">
      <alignment vertical="center"/>
    </xf>
    <xf numFmtId="0" fontId="21" fillId="0" borderId="0" xfId="1" applyFont="1" applyBorder="1" applyAlignment="1">
      <alignment vertical="center"/>
    </xf>
    <xf numFmtId="0" fontId="48" fillId="0" borderId="0" xfId="1" applyFont="1"/>
    <xf numFmtId="164" fontId="21" fillId="0" borderId="0" xfId="0" applyNumberFormat="1" applyFont="1" applyBorder="1"/>
    <xf numFmtId="0" fontId="10" fillId="0" borderId="0" xfId="1" applyNumberFormat="1" applyFont="1" applyAlignment="1">
      <alignment horizontal="left" vertical="center" indent="1"/>
    </xf>
    <xf numFmtId="0" fontId="50" fillId="0" borderId="0" xfId="1" applyFont="1" applyAlignment="1">
      <alignment horizontal="center" vertical="top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53" fillId="0" borderId="0" xfId="1" applyFont="1" applyAlignment="1">
      <alignment horizontal="right" vertical="top" indent="1"/>
    </xf>
    <xf numFmtId="0" fontId="8" fillId="0" borderId="0" xfId="1" applyFont="1" applyBorder="1" applyAlignment="1">
      <alignment horizontal="left" vertical="top" wrapText="1"/>
    </xf>
    <xf numFmtId="164" fontId="2" fillId="0" borderId="0" xfId="1" applyNumberFormat="1"/>
    <xf numFmtId="1" fontId="7" fillId="0" borderId="0" xfId="1" applyNumberFormat="1" applyFont="1" applyAlignment="1">
      <alignment horizontal="right" wrapText="1"/>
    </xf>
    <xf numFmtId="164" fontId="7" fillId="2" borderId="2" xfId="1" applyNumberFormat="1" applyFont="1" applyFill="1" applyBorder="1" applyAlignment="1">
      <alignment horizontal="center" vertical="center" wrapText="1"/>
    </xf>
    <xf numFmtId="164" fontId="10" fillId="2" borderId="5" xfId="1" applyNumberFormat="1" applyFont="1" applyFill="1" applyBorder="1" applyAlignment="1">
      <alignment horizontal="center" vertical="center" wrapText="1"/>
    </xf>
    <xf numFmtId="164" fontId="7" fillId="0" borderId="0" xfId="1" applyNumberFormat="1" applyFont="1" applyFill="1" applyAlignment="1">
      <alignment horizontal="right" wrapText="1"/>
    </xf>
    <xf numFmtId="0" fontId="7" fillId="0" borderId="0" xfId="1" applyFont="1" applyFill="1" applyAlignment="1">
      <alignment horizontal="right" wrapText="1"/>
    </xf>
    <xf numFmtId="0" fontId="7" fillId="0" borderId="0" xfId="1" applyFont="1" applyFill="1" applyBorder="1" applyAlignment="1">
      <alignment horizontal="right" wrapText="1"/>
    </xf>
    <xf numFmtId="164" fontId="14" fillId="0" borderId="0" xfId="1" applyNumberFormat="1" applyFont="1"/>
    <xf numFmtId="0" fontId="50" fillId="0" borderId="0" xfId="1" applyFont="1"/>
    <xf numFmtId="164" fontId="4" fillId="0" borderId="0" xfId="1" applyNumberFormat="1" applyFont="1" applyAlignment="1">
      <alignment horizontal="right"/>
    </xf>
    <xf numFmtId="164" fontId="4" fillId="3" borderId="16" xfId="1" applyNumberFormat="1" applyFont="1" applyFill="1" applyBorder="1" applyAlignment="1">
      <alignment horizontal="center" vertical="center" wrapText="1"/>
    </xf>
    <xf numFmtId="164" fontId="4" fillId="2" borderId="16" xfId="1" applyNumberFormat="1" applyFont="1" applyFill="1" applyBorder="1" applyAlignment="1">
      <alignment horizontal="center" vertical="center" wrapText="1"/>
    </xf>
    <xf numFmtId="164" fontId="2" fillId="0" borderId="0" xfId="1" applyNumberFormat="1" applyAlignment="1">
      <alignment horizontal="right"/>
    </xf>
    <xf numFmtId="0" fontId="50" fillId="0" borderId="0" xfId="1" applyFont="1" applyAlignment="1">
      <alignment vertical="top"/>
    </xf>
    <xf numFmtId="0" fontId="15" fillId="0" borderId="0" xfId="15" applyFont="1"/>
    <xf numFmtId="0" fontId="8" fillId="0" borderId="0" xfId="15" applyFont="1" applyAlignment="1">
      <alignment horizontal="right" vertical="center" indent="1"/>
    </xf>
    <xf numFmtId="0" fontId="8" fillId="0" borderId="0" xfId="15" applyFont="1" applyAlignment="1">
      <alignment horizontal="left" vertical="center" indent="1"/>
    </xf>
    <xf numFmtId="0" fontId="15" fillId="0" borderId="0" xfId="15" applyFont="1" applyBorder="1"/>
    <xf numFmtId="0" fontId="22" fillId="0" borderId="0" xfId="1" applyFont="1" applyAlignment="1">
      <alignment horizontal="left" vertical="center" indent="2"/>
    </xf>
    <xf numFmtId="0" fontId="22" fillId="0" borderId="0" xfId="1" applyFont="1" applyAlignment="1">
      <alignment horizontal="left" vertical="center" indent="1"/>
    </xf>
    <xf numFmtId="0" fontId="10" fillId="0" borderId="0" xfId="1" applyFont="1" applyAlignment="1">
      <alignment horizontal="left" vertical="center" indent="2"/>
    </xf>
    <xf numFmtId="0" fontId="28" fillId="0" borderId="0" xfId="1" applyFont="1" applyAlignment="1">
      <alignment horizontal="left" vertical="center" indent="2"/>
    </xf>
    <xf numFmtId="0" fontId="9" fillId="0" borderId="0" xfId="1" applyFont="1" applyAlignment="1">
      <alignment horizontal="left" vertical="center" indent="2"/>
    </xf>
    <xf numFmtId="0" fontId="10" fillId="2" borderId="24" xfId="1" applyFont="1" applyFill="1" applyBorder="1" applyAlignment="1">
      <alignment horizontal="center" vertical="center" wrapText="1"/>
    </xf>
    <xf numFmtId="0" fontId="7" fillId="2" borderId="24" xfId="1" applyFont="1" applyFill="1" applyBorder="1" applyAlignment="1">
      <alignment horizontal="center" vertical="center" wrapText="1"/>
    </xf>
    <xf numFmtId="0" fontId="10" fillId="2" borderId="25" xfId="1" applyFont="1" applyFill="1" applyBorder="1" applyAlignment="1">
      <alignment horizontal="center" vertical="center" wrapText="1"/>
    </xf>
    <xf numFmtId="0" fontId="7" fillId="2" borderId="24" xfId="1" applyFont="1" applyFill="1" applyBorder="1" applyAlignment="1">
      <alignment vertical="center" wrapText="1"/>
    </xf>
    <xf numFmtId="0" fontId="7" fillId="2" borderId="5" xfId="1" applyFont="1" applyFill="1" applyBorder="1" applyAlignment="1">
      <alignment vertical="center" wrapText="1"/>
    </xf>
    <xf numFmtId="0" fontId="7" fillId="2" borderId="6" xfId="1" applyFont="1" applyFill="1" applyBorder="1" applyAlignment="1">
      <alignment vertical="center" wrapText="1"/>
    </xf>
    <xf numFmtId="0" fontId="54" fillId="0" borderId="0" xfId="1" applyFont="1" applyAlignment="1">
      <alignment vertical="center" wrapText="1"/>
    </xf>
    <xf numFmtId="0" fontId="49" fillId="0" borderId="0" xfId="1" applyFont="1" applyAlignment="1">
      <alignment vertical="center"/>
    </xf>
    <xf numFmtId="0" fontId="49" fillId="0" borderId="0" xfId="1" applyFont="1" applyAlignment="1">
      <alignment horizontal="left" vertical="center" indent="2"/>
    </xf>
    <xf numFmtId="0" fontId="43" fillId="0" borderId="0" xfId="1" applyFont="1" applyAlignment="1">
      <alignment horizontal="left" vertical="center" indent="2"/>
    </xf>
    <xf numFmtId="0" fontId="21" fillId="2" borderId="2" xfId="1" applyFont="1" applyFill="1" applyBorder="1" applyAlignment="1">
      <alignment horizontal="center" vertical="center" wrapText="1"/>
    </xf>
    <xf numFmtId="0" fontId="21" fillId="2" borderId="3" xfId="1" applyFont="1" applyFill="1" applyBorder="1" applyAlignment="1">
      <alignment horizontal="center" wrapText="1"/>
    </xf>
    <xf numFmtId="0" fontId="22" fillId="2" borderId="5" xfId="1" applyFont="1" applyFill="1" applyBorder="1" applyAlignment="1">
      <alignment horizontal="center" vertical="center" wrapText="1"/>
    </xf>
    <xf numFmtId="0" fontId="22" fillId="2" borderId="6" xfId="1" applyFont="1" applyFill="1" applyBorder="1" applyAlignment="1">
      <alignment horizontal="center" vertical="top" wrapText="1"/>
    </xf>
    <xf numFmtId="0" fontId="7" fillId="2" borderId="2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3" fontId="47" fillId="0" borderId="0" xfId="1" applyNumberFormat="1" applyFont="1" applyBorder="1" applyAlignment="1"/>
    <xf numFmtId="3" fontId="47" fillId="0" borderId="0" xfId="1" applyNumberFormat="1" applyFont="1" applyBorder="1" applyAlignment="1">
      <alignment horizontal="right"/>
    </xf>
    <xf numFmtId="0" fontId="3" fillId="0" borderId="0" xfId="3" applyFont="1" applyAlignment="1">
      <alignment vertical="center"/>
    </xf>
    <xf numFmtId="0" fontId="15" fillId="0" borderId="0" xfId="3" applyFont="1"/>
    <xf numFmtId="0" fontId="1" fillId="0" borderId="0" xfId="3"/>
    <xf numFmtId="0" fontId="5" fillId="0" borderId="0" xfId="3" applyFont="1" applyAlignment="1">
      <alignment vertical="center"/>
    </xf>
    <xf numFmtId="0" fontId="4" fillId="0" borderId="38" xfId="1" applyFont="1" applyFill="1" applyBorder="1" applyAlignment="1">
      <alignment horizontal="centerContinuous" vertical="center" wrapText="1"/>
    </xf>
    <xf numFmtId="0" fontId="21" fillId="0" borderId="0" xfId="1" applyFont="1" applyBorder="1" applyAlignment="1">
      <alignment vertical="center" wrapText="1"/>
    </xf>
    <xf numFmtId="164" fontId="7" fillId="0" borderId="0" xfId="1" applyNumberFormat="1" applyFont="1" applyBorder="1" applyAlignment="1">
      <alignment horizontal="right" vertical="top" wrapText="1"/>
    </xf>
    <xf numFmtId="0" fontId="7" fillId="0" borderId="0" xfId="10" applyFont="1" applyBorder="1" applyAlignment="1">
      <alignment horizontal="right" vertical="center" wrapText="1"/>
    </xf>
    <xf numFmtId="164" fontId="7" fillId="0" borderId="0" xfId="10" applyNumberFormat="1" applyFont="1" applyBorder="1" applyAlignment="1">
      <alignment horizontal="right" vertical="center" wrapText="1"/>
    </xf>
    <xf numFmtId="0" fontId="7" fillId="0" borderId="0" xfId="5" applyFont="1" applyAlignment="1">
      <alignment horizontal="centerContinuous" vertical="center" wrapText="1"/>
    </xf>
    <xf numFmtId="0" fontId="7" fillId="0" borderId="0" xfId="10" applyFont="1" applyAlignment="1">
      <alignment horizontal="centerContinuous" vertical="center" wrapText="1"/>
    </xf>
    <xf numFmtId="0" fontId="7" fillId="0" borderId="0" xfId="10" applyFont="1" applyFill="1" applyBorder="1" applyAlignment="1">
      <alignment horizontal="right" vertical="center" wrapText="1"/>
    </xf>
    <xf numFmtId="164" fontId="21" fillId="0" borderId="0" xfId="5" applyNumberFormat="1" applyFont="1" applyAlignment="1">
      <alignment vertical="center" wrapText="1"/>
    </xf>
    <xf numFmtId="164" fontId="21" fillId="0" borderId="0" xfId="5" applyNumberFormat="1" applyFont="1" applyBorder="1" applyAlignment="1">
      <alignment vertical="center" wrapText="1"/>
    </xf>
    <xf numFmtId="0" fontId="21" fillId="0" borderId="0" xfId="5" applyFont="1" applyAlignment="1">
      <alignment horizontal="center" vertical="center" wrapText="1"/>
    </xf>
    <xf numFmtId="0" fontId="21" fillId="0" borderId="0" xfId="5" applyFont="1" applyBorder="1" applyAlignment="1">
      <alignment wrapText="1"/>
    </xf>
    <xf numFmtId="164" fontId="21" fillId="0" borderId="0" xfId="5" applyNumberFormat="1" applyFont="1" applyBorder="1" applyAlignment="1">
      <alignment wrapText="1"/>
    </xf>
    <xf numFmtId="0" fontId="21" fillId="0" borderId="0" xfId="5" applyFont="1" applyAlignment="1">
      <alignment horizontal="right" vertical="center" wrapText="1"/>
    </xf>
    <xf numFmtId="0" fontId="21" fillId="0" borderId="0" xfId="5" applyFont="1" applyAlignment="1">
      <alignment wrapText="1"/>
    </xf>
    <xf numFmtId="0" fontId="21" fillId="0" borderId="0" xfId="5" applyFont="1" applyBorder="1" applyAlignment="1">
      <alignment horizontal="center" vertical="center" wrapText="1"/>
    </xf>
    <xf numFmtId="0" fontId="7" fillId="0" borderId="0" xfId="15" applyFont="1" applyAlignment="1">
      <alignment horizontal="center" vertical="center" wrapText="1"/>
    </xf>
    <xf numFmtId="1" fontId="7" fillId="0" borderId="0" xfId="5" applyNumberFormat="1" applyFont="1" applyBorder="1" applyAlignment="1">
      <alignment horizontal="right" wrapText="1"/>
    </xf>
    <xf numFmtId="164" fontId="7" fillId="0" borderId="0" xfId="5" applyNumberFormat="1" applyFont="1" applyBorder="1" applyAlignment="1">
      <alignment horizontal="right" wrapText="1"/>
    </xf>
    <xf numFmtId="1" fontId="7" fillId="0" borderId="0" xfId="15" applyNumberFormat="1" applyFont="1" applyAlignment="1">
      <alignment horizontal="right" wrapText="1"/>
    </xf>
    <xf numFmtId="1" fontId="7" fillId="0" borderId="0" xfId="15" applyNumberFormat="1" applyFont="1" applyAlignment="1">
      <alignment wrapText="1"/>
    </xf>
    <xf numFmtId="1" fontId="7" fillId="0" borderId="0" xfId="1" applyNumberFormat="1" applyFont="1" applyBorder="1" applyAlignment="1">
      <alignment horizontal="left" wrapText="1"/>
    </xf>
    <xf numFmtId="1" fontId="7" fillId="0" borderId="0" xfId="1" applyNumberFormat="1" applyFont="1" applyAlignment="1">
      <alignment horizontal="right"/>
    </xf>
    <xf numFmtId="1" fontId="7" fillId="0" borderId="0" xfId="1" applyNumberFormat="1" applyFont="1" applyBorder="1" applyAlignment="1"/>
    <xf numFmtId="0" fontId="7" fillId="0" borderId="0" xfId="1" applyFont="1" applyFill="1" applyBorder="1" applyAlignment="1">
      <alignment vertical="center" wrapText="1"/>
    </xf>
    <xf numFmtId="0" fontId="7" fillId="0" borderId="0" xfId="3" applyFont="1" applyBorder="1" applyAlignment="1">
      <alignment horizontal="center" vertical="center" wrapText="1"/>
    </xf>
    <xf numFmtId="164" fontId="7" fillId="0" borderId="0" xfId="3" applyNumberFormat="1" applyFont="1" applyBorder="1" applyAlignment="1">
      <alignment vertical="center" wrapText="1"/>
    </xf>
    <xf numFmtId="0" fontId="7" fillId="0" borderId="0" xfId="3" applyFont="1" applyBorder="1" applyAlignment="1">
      <alignment horizontal="right"/>
    </xf>
    <xf numFmtId="0" fontId="21" fillId="2" borderId="20" xfId="1" applyFont="1" applyFill="1" applyBorder="1" applyAlignment="1">
      <alignment horizontal="center" vertical="center" wrapText="1"/>
    </xf>
    <xf numFmtId="164" fontId="21" fillId="0" borderId="0" xfId="15" applyNumberFormat="1" applyFont="1" applyBorder="1"/>
    <xf numFmtId="0" fontId="21" fillId="0" borderId="0" xfId="5" applyFont="1" applyBorder="1" applyAlignment="1">
      <alignment horizontal="centerContinuous" vertical="center" wrapText="1"/>
    </xf>
    <xf numFmtId="0" fontId="21" fillId="0" borderId="0" xfId="5" applyFont="1" applyFill="1" applyBorder="1"/>
    <xf numFmtId="164" fontId="21" fillId="0" borderId="0" xfId="5" applyNumberFormat="1" applyFont="1" applyFill="1" applyBorder="1"/>
    <xf numFmtId="0" fontId="21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Continuous" vertical="center" wrapText="1"/>
    </xf>
    <xf numFmtId="0" fontId="10" fillId="0" borderId="0" xfId="1" applyFont="1" applyBorder="1" applyAlignment="1">
      <alignment horizontal="centerContinuous" vertical="center" wrapText="1"/>
    </xf>
    <xf numFmtId="0" fontId="10" fillId="0" borderId="0" xfId="1" applyFont="1" applyFill="1" applyBorder="1" applyAlignment="1">
      <alignment horizontal="centerContinuous" vertical="center" wrapText="1"/>
    </xf>
    <xf numFmtId="0" fontId="7" fillId="0" borderId="0" xfId="1" applyFont="1" applyFill="1" applyBorder="1" applyAlignment="1">
      <alignment horizontal="right" vertical="center" wrapText="1"/>
    </xf>
    <xf numFmtId="0" fontId="7" fillId="0" borderId="0" xfId="1" applyFont="1" applyBorder="1" applyAlignment="1">
      <alignment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0" fontId="5" fillId="0" borderId="0" xfId="1" applyFont="1" applyAlignment="1">
      <alignment horizontal="left" vertical="top" indent="1"/>
    </xf>
    <xf numFmtId="0" fontId="8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0" fontId="6" fillId="0" borderId="0" xfId="1" applyFont="1" applyAlignment="1">
      <alignment horizontal="left" vertical="center" wrapText="1"/>
    </xf>
    <xf numFmtId="0" fontId="4" fillId="0" borderId="0" xfId="1" applyFont="1" applyAlignment="1">
      <alignment vertical="top" wrapText="1"/>
    </xf>
    <xf numFmtId="0" fontId="4" fillId="0" borderId="0" xfId="1" applyFont="1" applyBorder="1" applyAlignment="1">
      <alignment vertical="top" wrapText="1"/>
    </xf>
    <xf numFmtId="0" fontId="21" fillId="0" borderId="0" xfId="5" applyFont="1"/>
    <xf numFmtId="0" fontId="49" fillId="0" borderId="0" xfId="5" applyFont="1" applyAlignment="1">
      <alignment vertical="center"/>
    </xf>
    <xf numFmtId="0" fontId="21" fillId="0" borderId="0" xfId="5" applyFont="1" applyAlignment="1">
      <alignment vertical="center"/>
    </xf>
    <xf numFmtId="0" fontId="21" fillId="2" borderId="2" xfId="5" applyFont="1" applyFill="1" applyBorder="1" applyAlignment="1">
      <alignment horizontal="center" wrapText="1"/>
    </xf>
    <xf numFmtId="0" fontId="21" fillId="2" borderId="3" xfId="5" applyFont="1" applyFill="1" applyBorder="1" applyAlignment="1">
      <alignment horizontal="center" wrapText="1"/>
    </xf>
    <xf numFmtId="0" fontId="22" fillId="2" borderId="5" xfId="5" applyFont="1" applyFill="1" applyBorder="1" applyAlignment="1">
      <alignment horizontal="center" vertical="top" wrapText="1"/>
    </xf>
    <xf numFmtId="0" fontId="22" fillId="2" borderId="6" xfId="5" applyFont="1" applyFill="1" applyBorder="1" applyAlignment="1">
      <alignment horizontal="center" vertical="top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 indent="1"/>
    </xf>
    <xf numFmtId="0" fontId="7" fillId="2" borderId="3" xfId="1" applyFont="1" applyFill="1" applyBorder="1" applyAlignment="1">
      <alignment horizontal="center" wrapText="1"/>
    </xf>
    <xf numFmtId="1" fontId="7" fillId="0" borderId="0" xfId="1" applyNumberFormat="1" applyFont="1" applyBorder="1"/>
    <xf numFmtId="0" fontId="22" fillId="0" borderId="0" xfId="1" applyFont="1" applyBorder="1" applyAlignment="1">
      <alignment horizontal="left" vertical="center" indent="2"/>
    </xf>
    <xf numFmtId="164" fontId="21" fillId="0" borderId="0" xfId="1" applyNumberFormat="1" applyFont="1" applyBorder="1" applyAlignment="1">
      <alignment horizontal="right"/>
    </xf>
    <xf numFmtId="0" fontId="9" fillId="0" borderId="0" xfId="1" applyFont="1" applyBorder="1" applyAlignment="1">
      <alignment vertical="center"/>
    </xf>
    <xf numFmtId="0" fontId="28" fillId="0" borderId="0" xfId="1" applyFont="1" applyBorder="1" applyAlignment="1">
      <alignment horizontal="left" vertical="center" indent="2"/>
    </xf>
    <xf numFmtId="0" fontId="9" fillId="0" borderId="0" xfId="1" applyFont="1" applyBorder="1" applyAlignment="1">
      <alignment horizontal="right" vertical="center"/>
    </xf>
    <xf numFmtId="0" fontId="19" fillId="2" borderId="10" xfId="1" applyFont="1" applyFill="1" applyBorder="1" applyAlignment="1">
      <alignment horizontal="center" vertical="center" wrapText="1"/>
    </xf>
    <xf numFmtId="0" fontId="7" fillId="2" borderId="44" xfId="1" applyFont="1" applyFill="1" applyBorder="1" applyAlignment="1">
      <alignment horizontal="center" vertical="center" wrapText="1"/>
    </xf>
    <xf numFmtId="0" fontId="10" fillId="2" borderId="39" xfId="1" applyFont="1" applyFill="1" applyBorder="1" applyAlignment="1">
      <alignment horizontal="center" vertical="center" wrapText="1"/>
    </xf>
    <xf numFmtId="0" fontId="10" fillId="2" borderId="43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Continuous" vertical="center" wrapText="1"/>
    </xf>
    <xf numFmtId="0" fontId="36" fillId="0" borderId="0" xfId="0" applyFont="1" applyAlignment="1">
      <alignment horizontal="left" indent="2"/>
    </xf>
    <xf numFmtId="0" fontId="16" fillId="0" borderId="0" xfId="0" applyFont="1" applyAlignment="1">
      <alignment horizontal="left" vertical="top" indent="2"/>
    </xf>
    <xf numFmtId="0" fontId="46" fillId="0" borderId="0" xfId="0" applyFont="1" applyFill="1" applyBorder="1" applyAlignment="1">
      <alignment horizontal="right"/>
    </xf>
    <xf numFmtId="0" fontId="21" fillId="0" borderId="0" xfId="1" applyFont="1" applyBorder="1" applyAlignment="1">
      <alignment horizontal="left" vertical="top" wrapText="1"/>
    </xf>
    <xf numFmtId="0" fontId="21" fillId="0" borderId="0" xfId="5" applyFont="1" applyBorder="1" applyAlignment="1">
      <alignment vertical="center" wrapText="1"/>
    </xf>
    <xf numFmtId="164" fontId="21" fillId="0" borderId="0" xfId="5" applyNumberFormat="1" applyFont="1" applyBorder="1"/>
    <xf numFmtId="0" fontId="21" fillId="0" borderId="0" xfId="5" applyFont="1" applyBorder="1" applyAlignment="1">
      <alignment horizontal="right" vertical="center" wrapText="1"/>
    </xf>
    <xf numFmtId="0" fontId="12" fillId="0" borderId="0" xfId="1" applyFont="1" applyBorder="1"/>
    <xf numFmtId="0" fontId="21" fillId="0" borderId="0" xfId="0" applyFont="1" applyBorder="1"/>
    <xf numFmtId="0" fontId="21" fillId="0" borderId="0" xfId="1" applyFont="1" applyFill="1" applyBorder="1" applyAlignment="1">
      <alignment horizontal="right"/>
    </xf>
    <xf numFmtId="0" fontId="36" fillId="0" borderId="0" xfId="0" applyFont="1" applyBorder="1" applyAlignment="1">
      <alignment horizontal="center" vertical="top" wrapText="1"/>
    </xf>
    <xf numFmtId="0" fontId="36" fillId="0" borderId="0" xfId="0" applyFont="1" applyBorder="1" applyAlignment="1">
      <alignment vertical="top" wrapText="1"/>
    </xf>
    <xf numFmtId="0" fontId="21" fillId="0" borderId="0" xfId="1" applyFont="1" applyFill="1" applyBorder="1"/>
    <xf numFmtId="164" fontId="7" fillId="0" borderId="0" xfId="0" applyNumberFormat="1" applyFont="1" applyBorder="1"/>
    <xf numFmtId="0" fontId="28" fillId="0" borderId="0" xfId="1" applyFont="1" applyFill="1" applyBorder="1" applyAlignment="1">
      <alignment horizontal="right" vertical="center" wrapText="1"/>
    </xf>
    <xf numFmtId="0" fontId="7" fillId="0" borderId="0" xfId="1" applyFont="1" applyBorder="1" applyAlignment="1">
      <alignment horizontal="right"/>
    </xf>
    <xf numFmtId="0" fontId="8" fillId="0" borderId="45" xfId="1" applyFont="1" applyBorder="1" applyAlignment="1">
      <alignment horizontal="left" vertical="top" wrapText="1"/>
    </xf>
    <xf numFmtId="0" fontId="1" fillId="0" borderId="0" xfId="19"/>
    <xf numFmtId="0" fontId="14" fillId="0" borderId="0" xfId="15" applyFont="1" applyBorder="1"/>
    <xf numFmtId="0" fontId="7" fillId="0" borderId="0" xfId="5" applyFont="1"/>
    <xf numFmtId="0" fontId="2" fillId="0" borderId="0" xfId="5" applyFont="1" applyBorder="1"/>
    <xf numFmtId="0" fontId="4" fillId="0" borderId="0" xfId="15" applyFont="1" applyBorder="1"/>
    <xf numFmtId="0" fontId="14" fillId="0" borderId="0" xfId="15" applyFont="1" applyFill="1"/>
    <xf numFmtId="0" fontId="7" fillId="0" borderId="0" xfId="15" applyFont="1" applyBorder="1" applyAlignment="1">
      <alignment vertical="center" wrapText="1"/>
    </xf>
    <xf numFmtId="0" fontId="7" fillId="0" borderId="0" xfId="15" applyFont="1" applyAlignment="1">
      <alignment vertical="center" wrapText="1"/>
    </xf>
    <xf numFmtId="0" fontId="7" fillId="0" borderId="0" xfId="15" applyFont="1" applyAlignment="1">
      <alignment horizontal="centerContinuous" vertical="center" wrapText="1"/>
    </xf>
    <xf numFmtId="0" fontId="7" fillId="0" borderId="0" xfId="15" applyFont="1" applyAlignment="1">
      <alignment wrapText="1"/>
    </xf>
    <xf numFmtId="164" fontId="7" fillId="0" borderId="0" xfId="15" applyNumberFormat="1" applyFont="1" applyAlignment="1">
      <alignment wrapText="1"/>
    </xf>
    <xf numFmtId="0" fontId="21" fillId="0" borderId="0" xfId="1" applyFont="1" applyFill="1" applyBorder="1" applyAlignment="1">
      <alignment vertical="center" wrapText="1"/>
    </xf>
    <xf numFmtId="1" fontId="7" fillId="0" borderId="0" xfId="1" applyNumberFormat="1" applyFont="1" applyAlignment="1">
      <alignment horizontal="right" vertical="top" wrapText="1"/>
    </xf>
    <xf numFmtId="0" fontId="21" fillId="0" borderId="0" xfId="1" applyFont="1" applyBorder="1" applyAlignment="1">
      <alignment horizontal="left" vertical="center" wrapText="1"/>
    </xf>
    <xf numFmtId="164" fontId="14" fillId="0" borderId="0" xfId="1" applyNumberFormat="1" applyFont="1" applyBorder="1" applyAlignment="1">
      <alignment horizontal="right"/>
    </xf>
    <xf numFmtId="164" fontId="21" fillId="0" borderId="0" xfId="15" applyNumberFormat="1" applyFont="1" applyFill="1" applyBorder="1"/>
    <xf numFmtId="0" fontId="7" fillId="0" borderId="0" xfId="15" applyFont="1" applyBorder="1" applyAlignment="1">
      <alignment horizontal="right" vertical="center" wrapText="1"/>
    </xf>
    <xf numFmtId="1" fontId="7" fillId="0" borderId="0" xfId="15" applyNumberFormat="1" applyFont="1" applyBorder="1" applyAlignment="1">
      <alignment horizontal="right" wrapText="1"/>
    </xf>
    <xf numFmtId="164" fontId="7" fillId="0" borderId="0" xfId="15" applyNumberFormat="1" applyFont="1" applyBorder="1" applyAlignment="1">
      <alignment wrapText="1"/>
    </xf>
    <xf numFmtId="0" fontId="7" fillId="0" borderId="0" xfId="15" applyFont="1" applyBorder="1" applyAlignment="1">
      <alignment wrapText="1"/>
    </xf>
    <xf numFmtId="0" fontId="7" fillId="0" borderId="0" xfId="15" applyFont="1" applyBorder="1" applyAlignment="1">
      <alignment horizontal="right" wrapText="1"/>
    </xf>
    <xf numFmtId="164" fontId="7" fillId="0" borderId="0" xfId="1" applyNumberFormat="1" applyFont="1" applyFill="1" applyBorder="1" applyAlignment="1">
      <alignment vertical="center" wrapText="1"/>
    </xf>
    <xf numFmtId="164" fontId="7" fillId="0" borderId="0" xfId="1" applyNumberFormat="1" applyFont="1" applyFill="1" applyBorder="1"/>
    <xf numFmtId="0" fontId="7" fillId="0" borderId="0" xfId="15" applyFont="1" applyFill="1" applyBorder="1" applyAlignment="1">
      <alignment horizontal="right" vertical="center" wrapText="1"/>
    </xf>
    <xf numFmtId="0" fontId="7" fillId="0" borderId="0" xfId="15" applyFont="1" applyBorder="1" applyAlignment="1">
      <alignment horizontal="right"/>
    </xf>
    <xf numFmtId="0" fontId="7" fillId="0" borderId="0" xfId="15" applyFont="1" applyBorder="1"/>
    <xf numFmtId="0" fontId="7" fillId="0" borderId="0" xfId="15" applyFont="1" applyFill="1" applyBorder="1"/>
    <xf numFmtId="0" fontId="7" fillId="0" borderId="0" xfId="15" applyFont="1" applyFill="1" applyBorder="1" applyAlignment="1">
      <alignment horizontal="right"/>
    </xf>
    <xf numFmtId="0" fontId="7" fillId="0" borderId="0" xfId="15" applyFont="1" applyBorder="1" applyAlignment="1">
      <alignment horizontal="centerContinuous" vertical="center" wrapText="1"/>
    </xf>
    <xf numFmtId="0" fontId="7" fillId="0" borderId="0" xfId="15" applyFont="1" applyFill="1" applyBorder="1" applyAlignment="1">
      <alignment horizontal="centerContinuous" vertical="center" wrapText="1"/>
    </xf>
    <xf numFmtId="164" fontId="7" fillId="0" borderId="0" xfId="15" applyNumberFormat="1" applyFont="1" applyBorder="1" applyAlignment="1">
      <alignment horizontal="right" vertical="center" wrapText="1"/>
    </xf>
    <xf numFmtId="164" fontId="7" fillId="0" borderId="0" xfId="15" applyNumberFormat="1" applyFont="1" applyFill="1" applyBorder="1" applyAlignment="1">
      <alignment horizontal="right" vertical="center" wrapText="1"/>
    </xf>
    <xf numFmtId="164" fontId="7" fillId="0" borderId="0" xfId="15" applyNumberFormat="1" applyFont="1" applyFill="1" applyBorder="1"/>
    <xf numFmtId="164" fontId="7" fillId="0" borderId="0" xfId="15" applyNumberFormat="1" applyFont="1" applyBorder="1" applyAlignment="1">
      <alignment vertical="center" wrapText="1"/>
    </xf>
    <xf numFmtId="164" fontId="7" fillId="0" borderId="0" xfId="15" applyNumberFormat="1" applyFont="1" applyBorder="1"/>
    <xf numFmtId="164" fontId="7" fillId="0" borderId="0" xfId="15" applyNumberFormat="1" applyFont="1" applyBorder="1" applyAlignment="1">
      <alignment horizontal="right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vertical="center" wrapText="1"/>
    </xf>
    <xf numFmtId="0" fontId="6" fillId="0" borderId="0" xfId="1" applyFont="1" applyAlignment="1">
      <alignment vertical="center" wrapText="1"/>
    </xf>
    <xf numFmtId="49" fontId="7" fillId="0" borderId="46" xfId="1" applyNumberFormat="1" applyFont="1" applyBorder="1" applyAlignment="1">
      <alignment horizontal="center" vertical="center" wrapText="1"/>
    </xf>
    <xf numFmtId="0" fontId="14" fillId="0" borderId="0" xfId="1" applyFont="1" applyAlignment="1">
      <alignment horizontal="center" vertical="top"/>
    </xf>
    <xf numFmtId="164" fontId="7" fillId="0" borderId="0" xfId="1" applyNumberFormat="1" applyFont="1" applyBorder="1" applyAlignment="1">
      <alignment vertical="top"/>
    </xf>
    <xf numFmtId="0" fontId="14" fillId="0" borderId="0" xfId="1" applyFont="1" applyAlignment="1">
      <alignment horizontal="right" vertical="top"/>
    </xf>
    <xf numFmtId="0" fontId="14" fillId="0" borderId="0" xfId="1" applyFont="1" applyBorder="1" applyAlignment="1">
      <alignment horizontal="right" vertical="top"/>
    </xf>
    <xf numFmtId="164" fontId="4" fillId="0" borderId="0" xfId="19" applyNumberFormat="1" applyFont="1"/>
    <xf numFmtId="0" fontId="4" fillId="0" borderId="0" xfId="1" applyFont="1" applyAlignment="1">
      <alignment horizontal="center" vertical="center" wrapText="1"/>
    </xf>
    <xf numFmtId="0" fontId="7" fillId="0" borderId="8" xfId="1" applyFont="1" applyBorder="1" applyAlignment="1">
      <alignment horizontal="center" wrapText="1"/>
    </xf>
    <xf numFmtId="0" fontId="7" fillId="0" borderId="8" xfId="1" applyFont="1" applyBorder="1" applyAlignment="1">
      <alignment horizontal="right" wrapText="1"/>
    </xf>
    <xf numFmtId="164" fontId="7" fillId="0" borderId="8" xfId="1" applyNumberFormat="1" applyFont="1" applyBorder="1" applyAlignment="1">
      <alignment horizontal="right" wrapText="1"/>
    </xf>
    <xf numFmtId="0" fontId="7" fillId="0" borderId="8" xfId="1" applyFont="1" applyFill="1" applyBorder="1" applyAlignment="1">
      <alignment horizontal="right" wrapText="1"/>
    </xf>
    <xf numFmtId="0" fontId="4" fillId="0" borderId="8" xfId="1" applyFont="1" applyBorder="1" applyAlignment="1">
      <alignment horizontal="left" vertical="top" wrapText="1"/>
    </xf>
    <xf numFmtId="1" fontId="7" fillId="0" borderId="8" xfId="1" applyNumberFormat="1" applyFont="1" applyBorder="1" applyAlignment="1">
      <alignment horizontal="right" vertical="top" wrapText="1"/>
    </xf>
    <xf numFmtId="1" fontId="21" fillId="0" borderId="0" xfId="1" quotePrefix="1" applyNumberFormat="1" applyFont="1" applyBorder="1" applyAlignment="1">
      <alignment horizontal="right" vertical="top" wrapText="1"/>
    </xf>
    <xf numFmtId="0" fontId="7" fillId="0" borderId="0" xfId="1" applyFont="1" applyBorder="1" applyAlignment="1">
      <alignment horizontal="right" vertical="center"/>
    </xf>
    <xf numFmtId="0" fontId="21" fillId="0" borderId="0" xfId="1" applyFont="1" applyBorder="1" applyAlignment="1">
      <alignment horizontal="right"/>
    </xf>
    <xf numFmtId="0" fontId="22" fillId="0" borderId="18" xfId="1" applyFont="1" applyBorder="1" applyAlignment="1">
      <alignment horizontal="left" vertical="top" wrapText="1"/>
    </xf>
    <xf numFmtId="0" fontId="22" fillId="0" borderId="0" xfId="1" applyFont="1" applyBorder="1" applyAlignment="1">
      <alignment horizontal="left" vertical="top" wrapText="1"/>
    </xf>
    <xf numFmtId="0" fontId="21" fillId="0" borderId="18" xfId="1" applyFont="1" applyBorder="1" applyAlignment="1">
      <alignment horizontal="left" vertical="top" wrapText="1"/>
    </xf>
    <xf numFmtId="0" fontId="21" fillId="0" borderId="0" xfId="1" applyFont="1" applyBorder="1" applyAlignment="1">
      <alignment horizontal="left" vertical="top"/>
    </xf>
    <xf numFmtId="49" fontId="7" fillId="0" borderId="8" xfId="1" applyNumberFormat="1" applyFont="1" applyBorder="1" applyAlignment="1">
      <alignment horizontal="center" vertical="center"/>
    </xf>
    <xf numFmtId="0" fontId="7" fillId="0" borderId="8" xfId="1" applyFont="1" applyBorder="1" applyAlignment="1">
      <alignment horizontal="left" vertical="center" wrapText="1"/>
    </xf>
    <xf numFmtId="0" fontId="7" fillId="0" borderId="0" xfId="15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top" wrapText="1"/>
    </xf>
    <xf numFmtId="0" fontId="4" fillId="0" borderId="8" xfId="1" applyFont="1" applyBorder="1" applyAlignment="1">
      <alignment vertical="top" wrapText="1"/>
    </xf>
    <xf numFmtId="164" fontId="21" fillId="0" borderId="8" xfId="1" applyNumberFormat="1" applyFont="1" applyBorder="1" applyAlignment="1">
      <alignment horizontal="right" vertical="top"/>
    </xf>
    <xf numFmtId="164" fontId="21" fillId="0" borderId="0" xfId="26" applyNumberFormat="1" applyFont="1" applyBorder="1" applyAlignment="1">
      <alignment vertical="top"/>
    </xf>
    <xf numFmtId="0" fontId="7" fillId="0" borderId="0" xfId="1" applyFont="1" applyBorder="1" applyAlignment="1">
      <alignment vertical="top"/>
    </xf>
    <xf numFmtId="0" fontId="21" fillId="0" borderId="0" xfId="3" applyFont="1" applyBorder="1"/>
    <xf numFmtId="164" fontId="21" fillId="0" borderId="0" xfId="3" applyNumberFormat="1" applyFont="1" applyBorder="1"/>
    <xf numFmtId="0" fontId="1" fillId="0" borderId="0" xfId="3" applyBorder="1"/>
    <xf numFmtId="164" fontId="1" fillId="0" borderId="0" xfId="3" applyNumberFormat="1" applyBorder="1"/>
    <xf numFmtId="0" fontId="4" fillId="0" borderId="0" xfId="3" applyFont="1" applyBorder="1"/>
    <xf numFmtId="164" fontId="4" fillId="0" borderId="0" xfId="3" applyNumberFormat="1" applyFont="1" applyBorder="1"/>
    <xf numFmtId="0" fontId="4" fillId="0" borderId="0" xfId="5" applyFont="1" applyBorder="1"/>
    <xf numFmtId="0" fontId="21" fillId="2" borderId="23" xfId="1" applyFont="1" applyFill="1" applyBorder="1" applyAlignment="1">
      <alignment horizontal="center" vertical="center" wrapText="1"/>
    </xf>
    <xf numFmtId="164" fontId="7" fillId="0" borderId="0" xfId="18" applyNumberFormat="1" applyFont="1"/>
    <xf numFmtId="3" fontId="4" fillId="0" borderId="45" xfId="1" applyNumberFormat="1" applyFont="1" applyBorder="1" applyAlignment="1">
      <alignment horizontal="left" vertical="top" wrapText="1"/>
    </xf>
    <xf numFmtId="1" fontId="21" fillId="0" borderId="45" xfId="1" quotePrefix="1" applyNumberFormat="1" applyFont="1" applyBorder="1" applyAlignment="1">
      <alignment horizontal="right" vertical="top" wrapText="1"/>
    </xf>
    <xf numFmtId="165" fontId="21" fillId="0" borderId="0" xfId="15" applyNumberFormat="1" applyFont="1" applyFill="1" applyBorder="1"/>
    <xf numFmtId="1" fontId="7" fillId="0" borderId="0" xfId="1" applyNumberFormat="1" applyFont="1" applyFill="1" applyAlignment="1">
      <alignment vertical="center" wrapText="1"/>
    </xf>
    <xf numFmtId="0" fontId="46" fillId="0" borderId="0" xfId="1" applyFont="1" applyAlignment="1">
      <alignment vertical="top"/>
    </xf>
    <xf numFmtId="0" fontId="46" fillId="0" borderId="0" xfId="1" applyFont="1" applyAlignment="1">
      <alignment vertical="top" wrapText="1"/>
    </xf>
    <xf numFmtId="0" fontId="21" fillId="0" borderId="0" xfId="1" applyFont="1" applyBorder="1" applyAlignment="1"/>
    <xf numFmtId="164" fontId="21" fillId="0" borderId="0" xfId="5" applyNumberFormat="1" applyFont="1" applyBorder="1" applyAlignment="1">
      <alignment horizontal="right" vertical="center" wrapText="1"/>
    </xf>
    <xf numFmtId="0" fontId="4" fillId="0" borderId="0" xfId="3" applyFont="1" applyBorder="1" applyAlignment="1">
      <alignment horizontal="right"/>
    </xf>
    <xf numFmtId="164" fontId="12" fillId="0" borderId="0" xfId="3" applyNumberFormat="1" applyFont="1" applyBorder="1"/>
    <xf numFmtId="0" fontId="21" fillId="0" borderId="0" xfId="1" applyFont="1" applyBorder="1" applyAlignment="1">
      <alignment vertical="top"/>
    </xf>
    <xf numFmtId="164" fontId="7" fillId="0" borderId="0" xfId="27" applyNumberFormat="1" applyFont="1" applyBorder="1"/>
    <xf numFmtId="2" fontId="7" fillId="0" borderId="0" xfId="15" applyNumberFormat="1" applyFont="1" applyFill="1" applyBorder="1"/>
    <xf numFmtId="165" fontId="7" fillId="0" borderId="0" xfId="15" applyNumberFormat="1" applyFont="1" applyBorder="1" applyAlignment="1">
      <alignment wrapText="1"/>
    </xf>
    <xf numFmtId="1" fontId="4" fillId="0" borderId="0" xfId="3" applyNumberFormat="1" applyFont="1" applyBorder="1"/>
    <xf numFmtId="164" fontId="4" fillId="0" borderId="0" xfId="3" applyNumberFormat="1" applyFont="1" applyFill="1" applyBorder="1"/>
    <xf numFmtId="0" fontId="49" fillId="0" borderId="0" xfId="1" applyFont="1" applyAlignment="1">
      <alignment horizontal="left" vertical="center" indent="1"/>
    </xf>
    <xf numFmtId="0" fontId="7" fillId="0" borderId="0" xfId="1" applyFont="1" applyAlignment="1">
      <alignment horizontal="right" vertical="top"/>
    </xf>
    <xf numFmtId="164" fontId="7" fillId="0" borderId="0" xfId="0" applyNumberFormat="1" applyFont="1" applyFill="1" applyAlignment="1">
      <alignment horizontal="right" vertical="top"/>
    </xf>
    <xf numFmtId="164" fontId="21" fillId="0" borderId="0" xfId="27" applyNumberFormat="1" applyFont="1" applyBorder="1" applyAlignment="1">
      <alignment vertical="top"/>
    </xf>
    <xf numFmtId="0" fontId="21" fillId="0" borderId="0" xfId="5" applyFont="1" applyBorder="1" applyAlignment="1">
      <alignment horizontal="left" vertical="center" wrapText="1"/>
    </xf>
    <xf numFmtId="49" fontId="7" fillId="0" borderId="0" xfId="1" applyNumberFormat="1" applyFont="1" applyBorder="1" applyAlignment="1">
      <alignment horizontal="center" vertical="center"/>
    </xf>
    <xf numFmtId="0" fontId="21" fillId="2" borderId="10" xfId="1" applyFont="1" applyFill="1" applyBorder="1" applyAlignment="1">
      <alignment horizontal="center" vertical="top" wrapText="1"/>
    </xf>
    <xf numFmtId="0" fontId="7" fillId="0" borderId="0" xfId="1" applyFont="1" applyAlignment="1">
      <alignment vertical="center" wrapText="1"/>
    </xf>
    <xf numFmtId="0" fontId="7" fillId="0" borderId="0" xfId="1" applyFont="1" applyBorder="1" applyAlignment="1">
      <alignment horizontal="left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7" fillId="2" borderId="3" xfId="1" applyFont="1" applyFill="1" applyBorder="1" applyAlignment="1">
      <alignment horizontal="center" wrapText="1"/>
    </xf>
    <xf numFmtId="0" fontId="4" fillId="0" borderId="0" xfId="1" applyFont="1" applyAlignment="1">
      <alignment vertical="center" wrapText="1"/>
    </xf>
    <xf numFmtId="0" fontId="7" fillId="2" borderId="12" xfId="1" applyFont="1" applyFill="1" applyBorder="1" applyAlignment="1">
      <alignment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164" fontId="7" fillId="0" borderId="45" xfId="1" applyNumberFormat="1" applyFont="1" applyBorder="1" applyAlignment="1">
      <alignment horizontal="right"/>
    </xf>
    <xf numFmtId="0" fontId="10" fillId="0" borderId="0" xfId="1" applyFont="1" applyAlignment="1">
      <alignment horizontal="right" indent="1"/>
    </xf>
    <xf numFmtId="0" fontId="53" fillId="0" borderId="0" xfId="21" applyFont="1" applyAlignment="1">
      <alignment horizontal="right" vertical="top" indent="1"/>
    </xf>
    <xf numFmtId="0" fontId="21" fillId="0" borderId="0" xfId="21" applyFont="1" applyBorder="1" applyAlignment="1">
      <alignment vertical="top"/>
    </xf>
    <xf numFmtId="0" fontId="21" fillId="0" borderId="45" xfId="21" applyFont="1" applyBorder="1" applyAlignment="1">
      <alignment vertical="top"/>
    </xf>
    <xf numFmtId="0" fontId="7" fillId="0" borderId="0" xfId="21" applyFont="1" applyAlignment="1">
      <alignment horizontal="right" vertical="top"/>
    </xf>
    <xf numFmtId="0" fontId="7" fillId="0" borderId="8" xfId="21" applyFont="1" applyBorder="1" applyAlignment="1">
      <alignment horizontal="right" vertical="top"/>
    </xf>
    <xf numFmtId="0" fontId="7" fillId="0" borderId="0" xfId="21" applyFont="1" applyBorder="1" applyAlignment="1">
      <alignment vertical="top"/>
    </xf>
    <xf numFmtId="0" fontId="7" fillId="0" borderId="8" xfId="21" applyFont="1" applyBorder="1" applyAlignment="1">
      <alignment vertical="top"/>
    </xf>
    <xf numFmtId="164" fontId="65" fillId="0" borderId="0" xfId="0" applyNumberFormat="1" applyFont="1"/>
    <xf numFmtId="0" fontId="21" fillId="0" borderId="45" xfId="3" applyFont="1" applyBorder="1"/>
    <xf numFmtId="164" fontId="7" fillId="0" borderId="0" xfId="13" applyNumberFormat="1" applyFont="1" applyBorder="1" applyAlignment="1">
      <alignment horizontal="right" vertical="center" wrapText="1"/>
    </xf>
    <xf numFmtId="0" fontId="7" fillId="0" borderId="0" xfId="13" applyFont="1" applyBorder="1" applyAlignment="1">
      <alignment horizontal="right" vertical="top"/>
    </xf>
    <xf numFmtId="0" fontId="19" fillId="0" borderId="0" xfId="13" applyFont="1"/>
    <xf numFmtId="0" fontId="45" fillId="0" borderId="0" xfId="0" applyFont="1"/>
    <xf numFmtId="0" fontId="66" fillId="0" borderId="0" xfId="0" applyFont="1"/>
    <xf numFmtId="49" fontId="45" fillId="0" borderId="0" xfId="0" applyNumberFormat="1" applyFont="1"/>
    <xf numFmtId="164" fontId="7" fillId="0" borderId="0" xfId="0" applyNumberFormat="1" applyFont="1"/>
    <xf numFmtId="0" fontId="7" fillId="0" borderId="0" xfId="0" applyFont="1"/>
    <xf numFmtId="0" fontId="22" fillId="0" borderId="0" xfId="5" applyFont="1" applyAlignment="1">
      <alignment horizontal="left" vertical="center" indent="1"/>
    </xf>
    <xf numFmtId="0" fontId="21" fillId="0" borderId="0" xfId="5" applyFont="1" applyAlignment="1">
      <alignment horizontal="right" vertical="center" indent="1"/>
    </xf>
    <xf numFmtId="0" fontId="21" fillId="2" borderId="23" xfId="5" applyFont="1" applyFill="1" applyBorder="1" applyAlignment="1">
      <alignment horizontal="center" vertical="center" wrapText="1"/>
    </xf>
    <xf numFmtId="0" fontId="21" fillId="2" borderId="35" xfId="5" applyFont="1" applyFill="1" applyBorder="1" applyAlignment="1">
      <alignment horizontal="center" vertical="center" wrapText="1"/>
    </xf>
    <xf numFmtId="3" fontId="21" fillId="0" borderId="0" xfId="15" applyNumberFormat="1" applyFont="1" applyBorder="1"/>
    <xf numFmtId="164" fontId="14" fillId="0" borderId="0" xfId="15" applyNumberFormat="1" applyFont="1"/>
    <xf numFmtId="49" fontId="21" fillId="0" borderId="0" xfId="5" applyNumberFormat="1" applyFont="1" applyAlignment="1">
      <alignment vertical="center" wrapText="1"/>
    </xf>
    <xf numFmtId="49" fontId="21" fillId="0" borderId="0" xfId="5" applyNumberFormat="1" applyFont="1" applyAlignment="1">
      <alignment horizontal="right" vertical="center" wrapText="1"/>
    </xf>
    <xf numFmtId="164" fontId="63" fillId="0" borderId="0" xfId="6" applyNumberFormat="1" applyFont="1" applyFill="1" applyBorder="1" applyAlignment="1">
      <alignment vertical="center" wrapText="1"/>
    </xf>
    <xf numFmtId="0" fontId="3" fillId="0" borderId="0" xfId="5" applyFont="1" applyAlignment="1">
      <alignment vertical="center"/>
    </xf>
    <xf numFmtId="0" fontId="15" fillId="0" borderId="0" xfId="5" applyFont="1"/>
    <xf numFmtId="0" fontId="10" fillId="0" borderId="0" xfId="5" applyFont="1" applyAlignment="1">
      <alignment horizontal="left" vertical="center" indent="1"/>
    </xf>
    <xf numFmtId="0" fontId="20" fillId="0" borderId="0" xfId="5" applyFont="1"/>
    <xf numFmtId="0" fontId="18" fillId="0" borderId="0" xfId="5"/>
    <xf numFmtId="0" fontId="8" fillId="0" borderId="0" xfId="5" applyFont="1" applyAlignment="1">
      <alignment horizontal="right" vertical="center" inden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24" xfId="5" applyFont="1" applyFill="1" applyBorder="1" applyAlignment="1">
      <alignment horizontal="center" vertical="center" wrapText="1"/>
    </xf>
    <xf numFmtId="0" fontId="6" fillId="2" borderId="5" xfId="5" applyFont="1" applyFill="1" applyBorder="1" applyAlignment="1">
      <alignment horizontal="center" vertical="center" wrapText="1"/>
    </xf>
    <xf numFmtId="0" fontId="7" fillId="0" borderId="0" xfId="18" applyFont="1" applyBorder="1" applyAlignment="1">
      <alignment vertical="center" wrapText="1"/>
    </xf>
    <xf numFmtId="1" fontId="7" fillId="0" borderId="0" xfId="29" applyNumberFormat="1" applyFont="1" applyFill="1" applyBorder="1" applyAlignment="1">
      <alignment horizontal="right" vertical="center"/>
    </xf>
    <xf numFmtId="1" fontId="7" fillId="0" borderId="0" xfId="18" applyNumberFormat="1" applyFont="1"/>
    <xf numFmtId="1" fontId="7" fillId="0" borderId="0" xfId="18" applyNumberFormat="1" applyFont="1" applyFill="1"/>
    <xf numFmtId="0" fontId="7" fillId="0" borderId="0" xfId="29" applyFont="1" applyBorder="1" applyAlignment="1">
      <alignment horizontal="center" vertical="center" wrapText="1"/>
    </xf>
    <xf numFmtId="0" fontId="7" fillId="0" borderId="0" xfId="18" applyFont="1" applyBorder="1" applyAlignment="1">
      <alignment horizontal="right"/>
    </xf>
    <xf numFmtId="164" fontId="7" fillId="0" borderId="0" xfId="29" applyNumberFormat="1" applyFont="1" applyFill="1" applyBorder="1" applyAlignment="1">
      <alignment horizontal="right"/>
    </xf>
    <xf numFmtId="164" fontId="7" fillId="0" borderId="0" xfId="18" applyNumberFormat="1" applyFont="1" applyBorder="1" applyAlignment="1">
      <alignment horizontal="right"/>
    </xf>
    <xf numFmtId="164" fontId="28" fillId="0" borderId="0" xfId="18" applyNumberFormat="1" applyFont="1" applyBorder="1" applyAlignment="1">
      <alignment horizontal="right"/>
    </xf>
    <xf numFmtId="0" fontId="7" fillId="0" borderId="45" xfId="1" applyFont="1" applyFill="1" applyBorder="1" applyAlignment="1">
      <alignment vertical="center" wrapText="1"/>
    </xf>
    <xf numFmtId="0" fontId="7" fillId="0" borderId="0" xfId="29" applyFont="1" applyAlignment="1">
      <alignment horizontal="center" vertical="center" wrapText="1"/>
    </xf>
    <xf numFmtId="1" fontId="7" fillId="0" borderId="0" xfId="18" applyNumberFormat="1" applyFont="1" applyFill="1" applyBorder="1" applyAlignment="1">
      <alignment horizontal="right" wrapText="1"/>
    </xf>
    <xf numFmtId="0" fontId="28" fillId="0" borderId="0" xfId="18" applyFont="1" applyBorder="1" applyAlignment="1">
      <alignment horizontal="right"/>
    </xf>
    <xf numFmtId="1" fontId="7" fillId="0" borderId="0" xfId="18" applyNumberFormat="1" applyFont="1" applyBorder="1" applyAlignment="1">
      <alignment horizontal="right"/>
    </xf>
    <xf numFmtId="3" fontId="19" fillId="0" borderId="0" xfId="18" applyNumberFormat="1" applyFont="1" applyBorder="1" applyAlignment="1">
      <alignment horizontal="right"/>
    </xf>
    <xf numFmtId="164" fontId="7" fillId="0" borderId="0" xfId="18" applyNumberFormat="1" applyFont="1" applyFill="1" applyBorder="1" applyAlignment="1">
      <alignment horizontal="right"/>
    </xf>
    <xf numFmtId="0" fontId="7" fillId="2" borderId="12" xfId="15" applyFont="1" applyFill="1" applyBorder="1" applyAlignment="1">
      <alignment horizontal="center" vertical="center" wrapText="1"/>
    </xf>
    <xf numFmtId="0" fontId="7" fillId="2" borderId="14" xfId="15" applyFont="1" applyFill="1" applyBorder="1" applyAlignment="1">
      <alignment horizontal="center" vertical="center" wrapText="1"/>
    </xf>
    <xf numFmtId="0" fontId="7" fillId="2" borderId="19" xfId="15" applyFont="1" applyFill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right" vertical="center" wrapText="1"/>
    </xf>
    <xf numFmtId="0" fontId="17" fillId="0" borderId="0" xfId="15" applyFont="1"/>
    <xf numFmtId="0" fontId="9" fillId="0" borderId="0" xfId="15" applyFont="1" applyBorder="1" applyAlignment="1">
      <alignment vertical="center"/>
    </xf>
    <xf numFmtId="0" fontId="10" fillId="0" borderId="0" xfId="15" applyFont="1" applyBorder="1" applyAlignment="1">
      <alignment horizontal="left" vertical="center" indent="1"/>
    </xf>
    <xf numFmtId="0" fontId="4" fillId="0" borderId="0" xfId="5" applyFont="1"/>
    <xf numFmtId="0" fontId="4" fillId="0" borderId="0" xfId="5" applyFont="1" applyFill="1"/>
    <xf numFmtId="0" fontId="7" fillId="0" borderId="0" xfId="5" applyFont="1" applyFill="1"/>
    <xf numFmtId="0" fontId="5" fillId="0" borderId="0" xfId="5" applyFont="1" applyAlignment="1">
      <alignment vertical="center"/>
    </xf>
    <xf numFmtId="0" fontId="4" fillId="2" borderId="14" xfId="5" applyFont="1" applyFill="1" applyBorder="1" applyAlignment="1">
      <alignment horizontal="center" vertical="center" wrapText="1"/>
    </xf>
    <xf numFmtId="0" fontId="4" fillId="2" borderId="19" xfId="5" applyFont="1" applyFill="1" applyBorder="1" applyAlignment="1">
      <alignment horizontal="center" vertical="center" wrapText="1"/>
    </xf>
    <xf numFmtId="0" fontId="7" fillId="0" borderId="0" xfId="15" applyFont="1" applyBorder="1" applyAlignment="1">
      <alignment horizontal="center"/>
    </xf>
    <xf numFmtId="164" fontId="1" fillId="0" borderId="0" xfId="3" applyNumberFormat="1"/>
    <xf numFmtId="0" fontId="7" fillId="0" borderId="0" xfId="13" applyFont="1" applyBorder="1" applyAlignment="1">
      <alignment vertical="center" wrapText="1"/>
    </xf>
    <xf numFmtId="0" fontId="7" fillId="0" borderId="0" xfId="1" applyFont="1" applyBorder="1" applyAlignment="1">
      <alignment horizontal="right" vertical="center"/>
    </xf>
    <xf numFmtId="165" fontId="21" fillId="0" borderId="0" xfId="15" applyNumberFormat="1" applyFont="1" applyBorder="1"/>
    <xf numFmtId="1" fontId="7" fillId="0" borderId="0" xfId="18" applyNumberFormat="1" applyFont="1" applyFill="1" applyBorder="1" applyAlignment="1">
      <alignment horizontal="right"/>
    </xf>
    <xf numFmtId="164" fontId="21" fillId="0" borderId="34" xfId="1" applyNumberFormat="1" applyFont="1" applyFill="1" applyBorder="1" applyAlignment="1">
      <alignment vertical="top"/>
    </xf>
    <xf numFmtId="164" fontId="21" fillId="0" borderId="0" xfId="1" applyNumberFormat="1" applyFont="1" applyFill="1" applyBorder="1" applyAlignment="1">
      <alignment vertical="top"/>
    </xf>
    <xf numFmtId="164" fontId="21" fillId="0" borderId="0" xfId="1" applyNumberFormat="1" applyFont="1" applyBorder="1" applyAlignment="1">
      <alignment vertical="top"/>
    </xf>
    <xf numFmtId="0" fontId="21" fillId="0" borderId="0" xfId="30" applyFont="1" applyBorder="1" applyAlignment="1"/>
    <xf numFmtId="164" fontId="21" fillId="0" borderId="0" xfId="1" applyNumberFormat="1" applyFont="1" applyBorder="1" applyAlignment="1">
      <alignment horizontal="right" vertical="top"/>
    </xf>
    <xf numFmtId="164" fontId="21" fillId="0" borderId="0" xfId="27" applyNumberFormat="1" applyFont="1" applyBorder="1" applyAlignment="1">
      <alignment horizontal="right" vertical="top"/>
    </xf>
    <xf numFmtId="0" fontId="21" fillId="0" borderId="0" xfId="30" applyFont="1" applyBorder="1"/>
    <xf numFmtId="0" fontId="7" fillId="0" borderId="0" xfId="27" applyFont="1" applyBorder="1" applyAlignment="1">
      <alignment vertical="center" wrapText="1"/>
    </xf>
    <xf numFmtId="0" fontId="21" fillId="2" borderId="11" xfId="1" applyFont="1" applyFill="1" applyBorder="1" applyAlignment="1">
      <alignment horizontal="center" vertical="top" wrapText="1"/>
    </xf>
    <xf numFmtId="0" fontId="19" fillId="2" borderId="11" xfId="1" applyFont="1" applyFill="1" applyBorder="1" applyAlignment="1">
      <alignment horizontal="center" vertical="center" wrapText="1"/>
    </xf>
    <xf numFmtId="0" fontId="21" fillId="0" borderId="45" xfId="1" applyFont="1" applyBorder="1" applyAlignment="1">
      <alignment horizontal="right"/>
    </xf>
    <xf numFmtId="0" fontId="21" fillId="0" borderId="45" xfId="1" applyFont="1" applyBorder="1"/>
    <xf numFmtId="0" fontId="21" fillId="0" borderId="45" xfId="5" applyFont="1" applyBorder="1" applyAlignment="1">
      <alignment vertical="center" wrapText="1"/>
    </xf>
    <xf numFmtId="164" fontId="21" fillId="0" borderId="45" xfId="15" applyNumberFormat="1" applyFont="1" applyBorder="1"/>
    <xf numFmtId="0" fontId="21" fillId="0" borderId="45" xfId="5" applyFont="1" applyBorder="1" applyAlignment="1">
      <alignment horizontal="left" vertical="center" wrapText="1"/>
    </xf>
    <xf numFmtId="164" fontId="7" fillId="0" borderId="0" xfId="31" applyNumberFormat="1" applyFont="1" applyBorder="1"/>
    <xf numFmtId="0" fontId="14" fillId="0" borderId="0" xfId="1" applyFont="1" applyFill="1"/>
    <xf numFmtId="49" fontId="7" fillId="0" borderId="0" xfId="1" applyNumberFormat="1" applyFont="1" applyFill="1" applyBorder="1" applyAlignment="1">
      <alignment horizontal="right"/>
    </xf>
    <xf numFmtId="0" fontId="7" fillId="0" borderId="0" xfId="1" applyFont="1" applyFill="1" applyBorder="1"/>
    <xf numFmtId="0" fontId="14" fillId="0" borderId="0" xfId="1" applyFont="1" applyFill="1" applyBorder="1"/>
    <xf numFmtId="3" fontId="47" fillId="0" borderId="0" xfId="21" applyNumberFormat="1" applyFont="1" applyBorder="1" applyAlignment="1">
      <alignment vertical="top"/>
    </xf>
    <xf numFmtId="1" fontId="7" fillId="0" borderId="0" xfId="32" applyNumberFormat="1" applyFont="1" applyBorder="1" applyAlignment="1">
      <alignment horizontal="right" wrapText="1"/>
    </xf>
    <xf numFmtId="164" fontId="21" fillId="0" borderId="8" xfId="27" applyNumberFormat="1" applyFont="1" applyBorder="1" applyAlignment="1">
      <alignment horizontal="right" vertical="top"/>
    </xf>
    <xf numFmtId="0" fontId="60" fillId="2" borderId="10" xfId="4" applyFont="1" applyFill="1" applyBorder="1" applyAlignment="1">
      <alignment horizontal="center" vertical="center" wrapText="1"/>
    </xf>
    <xf numFmtId="0" fontId="60" fillId="2" borderId="11" xfId="4" applyFont="1" applyFill="1" applyBorder="1" applyAlignment="1">
      <alignment horizontal="center" vertical="center" wrapText="1"/>
    </xf>
    <xf numFmtId="0" fontId="7" fillId="0" borderId="0" xfId="4" applyNumberFormat="1" applyFont="1" applyBorder="1" applyAlignment="1">
      <alignment horizontal="left" vertical="center" wrapText="1"/>
    </xf>
    <xf numFmtId="164" fontId="7" fillId="0" borderId="0" xfId="4" applyNumberFormat="1" applyFont="1" applyAlignment="1">
      <alignment horizontal="right" vertical="center" indent="4"/>
    </xf>
    <xf numFmtId="164" fontId="7" fillId="0" borderId="0" xfId="4" applyNumberFormat="1" applyFont="1" applyBorder="1" applyAlignment="1">
      <alignment horizontal="right" vertical="center" indent="4"/>
    </xf>
    <xf numFmtId="0" fontId="7" fillId="0" borderId="0" xfId="4" applyFont="1" applyBorder="1" applyAlignment="1">
      <alignment horizontal="left" vertical="center" wrapText="1"/>
    </xf>
    <xf numFmtId="0" fontId="7" fillId="0" borderId="8" xfId="4" applyFont="1" applyBorder="1" applyAlignment="1">
      <alignment horizontal="left" vertical="center" wrapText="1"/>
    </xf>
    <xf numFmtId="164" fontId="7" fillId="0" borderId="8" xfId="4" applyNumberFormat="1" applyFont="1" applyBorder="1" applyAlignment="1">
      <alignment horizontal="right" vertical="center" indent="4"/>
    </xf>
    <xf numFmtId="164" fontId="7" fillId="0" borderId="0" xfId="4" applyNumberFormat="1" applyFont="1" applyAlignment="1">
      <alignment horizontal="right" vertical="center" indent="2"/>
    </xf>
    <xf numFmtId="0" fontId="14" fillId="0" borderId="0" xfId="1" applyFont="1" applyAlignment="1">
      <alignment horizontal="right"/>
    </xf>
    <xf numFmtId="0" fontId="7" fillId="0" borderId="0" xfId="1" applyFont="1" applyBorder="1" applyAlignment="1">
      <alignment horizontal="right" vertical="center" indent="1"/>
    </xf>
    <xf numFmtId="164" fontId="19" fillId="0" borderId="0" xfId="4" applyNumberFormat="1" applyFont="1" applyAlignment="1">
      <alignment horizontal="right" indent="1"/>
    </xf>
    <xf numFmtId="164" fontId="19" fillId="0" borderId="0" xfId="4" applyNumberFormat="1" applyFont="1" applyBorder="1" applyAlignment="1">
      <alignment horizontal="right" indent="1"/>
    </xf>
    <xf numFmtId="0" fontId="19" fillId="0" borderId="0" xfId="1" applyFont="1" applyBorder="1"/>
    <xf numFmtId="0" fontId="19" fillId="0" borderId="0" xfId="1" applyFont="1" applyBorder="1" applyAlignment="1">
      <alignment horizontal="right" vertical="center" indent="1"/>
    </xf>
    <xf numFmtId="0" fontId="7" fillId="0" borderId="34" xfId="21" applyFont="1" applyBorder="1" applyAlignment="1">
      <alignment vertical="top"/>
    </xf>
    <xf numFmtId="164" fontId="21" fillId="0" borderId="0" xfId="1" applyNumberFormat="1" applyFont="1"/>
    <xf numFmtId="0" fontId="7" fillId="0" borderId="0" xfId="1" applyFont="1" applyBorder="1" applyAlignment="1"/>
    <xf numFmtId="1" fontId="7" fillId="0" borderId="0" xfId="15" applyNumberFormat="1" applyFont="1" applyBorder="1" applyAlignment="1">
      <alignment wrapText="1"/>
    </xf>
    <xf numFmtId="0" fontId="7" fillId="0" borderId="8" xfId="1" applyFont="1" applyBorder="1" applyAlignment="1">
      <alignment vertical="center" wrapText="1"/>
    </xf>
    <xf numFmtId="0" fontId="21" fillId="2" borderId="22" xfId="1" applyFont="1" applyFill="1" applyBorder="1" applyAlignment="1">
      <alignment horizontal="center" vertical="top" wrapText="1"/>
    </xf>
    <xf numFmtId="164" fontId="21" fillId="0" borderId="34" xfId="27" applyNumberFormat="1" applyFont="1" applyBorder="1" applyAlignment="1">
      <alignment horizontal="right" vertical="top"/>
    </xf>
    <xf numFmtId="164" fontId="21" fillId="0" borderId="8" xfId="0" applyNumberFormat="1" applyFont="1" applyBorder="1" applyAlignment="1">
      <alignment vertical="top"/>
    </xf>
    <xf numFmtId="164" fontId="7" fillId="0" borderId="0" xfId="30" applyNumberFormat="1" applyFont="1" applyBorder="1"/>
    <xf numFmtId="0" fontId="21" fillId="4" borderId="23" xfId="27" applyFont="1" applyFill="1" applyBorder="1" applyAlignment="1">
      <alignment horizontal="center" vertical="center" wrapText="1"/>
    </xf>
    <xf numFmtId="0" fontId="21" fillId="2" borderId="48" xfId="1" applyFont="1" applyFill="1" applyBorder="1" applyAlignment="1">
      <alignment horizontal="center" vertical="top" wrapText="1"/>
    </xf>
    <xf numFmtId="0" fontId="21" fillId="0" borderId="0" xfId="27" applyFont="1" applyBorder="1" applyAlignment="1">
      <alignment vertical="top" wrapText="1"/>
    </xf>
    <xf numFmtId="0" fontId="21" fillId="0" borderId="8" xfId="27" applyFont="1" applyBorder="1" applyAlignment="1">
      <alignment vertical="top" wrapText="1"/>
    </xf>
    <xf numFmtId="0" fontId="4" fillId="0" borderId="8" xfId="3" applyFont="1" applyBorder="1" applyAlignment="1">
      <alignment horizontal="right"/>
    </xf>
    <xf numFmtId="0" fontId="21" fillId="0" borderId="34" xfId="21" applyFont="1" applyBorder="1" applyAlignment="1">
      <alignment vertical="top"/>
    </xf>
    <xf numFmtId="0" fontId="7" fillId="0" borderId="45" xfId="1" applyFont="1" applyBorder="1" applyAlignment="1">
      <alignment horizontal="right"/>
    </xf>
    <xf numFmtId="0" fontId="21" fillId="2" borderId="48" xfId="1" applyFont="1" applyFill="1" applyBorder="1" applyAlignment="1">
      <alignment horizontal="center" vertical="center" wrapText="1"/>
    </xf>
    <xf numFmtId="164" fontId="21" fillId="0" borderId="0" xfId="0" applyNumberFormat="1" applyFont="1" applyBorder="1" applyAlignment="1">
      <alignment vertical="top"/>
    </xf>
    <xf numFmtId="164" fontId="21" fillId="0" borderId="0" xfId="0" applyNumberFormat="1" applyFont="1" applyBorder="1" applyAlignment="1">
      <alignment horizontal="right" vertical="top" wrapText="1" indent="1"/>
    </xf>
    <xf numFmtId="164" fontId="21" fillId="0" borderId="0" xfId="0" applyNumberFormat="1" applyFont="1" applyFill="1" applyBorder="1" applyAlignment="1">
      <alignment horizontal="right" vertical="top" wrapText="1" indent="1"/>
    </xf>
    <xf numFmtId="164" fontId="21" fillId="0" borderId="8" xfId="0" applyNumberFormat="1" applyFont="1" applyFill="1" applyBorder="1" applyAlignment="1">
      <alignment horizontal="right" vertical="top" wrapText="1" indent="1"/>
    </xf>
    <xf numFmtId="0" fontId="4" fillId="0" borderId="8" xfId="1" applyFont="1" applyBorder="1"/>
    <xf numFmtId="0" fontId="21" fillId="0" borderId="0" xfId="3" applyFont="1" applyFill="1" applyBorder="1" applyAlignment="1">
      <alignment horizontal="right"/>
    </xf>
    <xf numFmtId="1" fontId="21" fillId="2" borderId="34" xfId="0" applyNumberFormat="1" applyFont="1" applyFill="1" applyBorder="1" applyAlignment="1">
      <alignment vertical="center" wrapText="1"/>
    </xf>
    <xf numFmtId="1" fontId="21" fillId="0" borderId="0" xfId="5" applyNumberFormat="1" applyFont="1" applyBorder="1" applyAlignment="1">
      <alignment horizontal="right" vertical="top" wrapText="1" indent="1"/>
    </xf>
    <xf numFmtId="1" fontId="21" fillId="0" borderId="0" xfId="5" applyNumberFormat="1" applyFont="1" applyBorder="1" applyAlignment="1">
      <alignment horizontal="right" vertical="top" indent="1"/>
    </xf>
    <xf numFmtId="0" fontId="47" fillId="0" borderId="0" xfId="0" applyFont="1"/>
    <xf numFmtId="164" fontId="14" fillId="0" borderId="0" xfId="1" applyNumberFormat="1" applyFont="1" applyBorder="1"/>
    <xf numFmtId="164" fontId="21" fillId="0" borderId="45" xfId="5" applyNumberFormat="1" applyFont="1" applyBorder="1" applyAlignment="1">
      <alignment horizontal="right" vertical="center" wrapText="1"/>
    </xf>
    <xf numFmtId="0" fontId="7" fillId="0" borderId="8" xfId="15" applyFont="1" applyBorder="1" applyAlignment="1">
      <alignment vertical="center" wrapText="1"/>
    </xf>
    <xf numFmtId="0" fontId="59" fillId="0" borderId="0" xfId="1" applyFont="1"/>
    <xf numFmtId="0" fontId="21" fillId="2" borderId="40" xfId="1" applyFont="1" applyFill="1" applyBorder="1" applyAlignment="1">
      <alignment horizontal="center" vertical="center" wrapText="1"/>
    </xf>
    <xf numFmtId="164" fontId="21" fillId="0" borderId="8" xfId="0" applyNumberFormat="1" applyFont="1" applyBorder="1" applyAlignment="1">
      <alignment horizontal="right" vertical="top" wrapText="1" indent="1"/>
    </xf>
    <xf numFmtId="0" fontId="21" fillId="0" borderId="0" xfId="27" applyFont="1" applyBorder="1" applyAlignment="1">
      <alignment vertical="center" wrapText="1"/>
    </xf>
    <xf numFmtId="0" fontId="7" fillId="0" borderId="0" xfId="27" applyFont="1" applyFill="1" applyBorder="1" applyAlignment="1">
      <alignment horizontal="right" vertical="center" wrapText="1"/>
    </xf>
    <xf numFmtId="0" fontId="7" fillId="0" borderId="0" xfId="1" applyFont="1" applyBorder="1" applyAlignment="1">
      <alignment vertical="center" wrapText="1"/>
    </xf>
    <xf numFmtId="164" fontId="7" fillId="0" borderId="0" xfId="15" applyNumberFormat="1" applyFont="1" applyBorder="1" applyAlignment="1">
      <alignment horizontal="right" wrapText="1"/>
    </xf>
    <xf numFmtId="164" fontId="7" fillId="0" borderId="0" xfId="10" applyNumberFormat="1" applyFont="1" applyFill="1" applyBorder="1" applyAlignment="1">
      <alignment horizontal="right" vertical="center" wrapText="1"/>
    </xf>
    <xf numFmtId="0" fontId="10" fillId="0" borderId="0" xfId="1" applyFont="1" applyBorder="1" applyAlignment="1"/>
    <xf numFmtId="0" fontId="21" fillId="0" borderId="0" xfId="1" applyFont="1" applyBorder="1" applyAlignment="1">
      <alignment wrapText="1"/>
    </xf>
    <xf numFmtId="164" fontId="21" fillId="0" borderId="34" xfId="0" applyNumberFormat="1" applyFont="1" applyBorder="1" applyAlignment="1">
      <alignment vertical="top"/>
    </xf>
    <xf numFmtId="164" fontId="21" fillId="0" borderId="34" xfId="0" applyNumberFormat="1" applyFont="1" applyBorder="1" applyAlignment="1">
      <alignment horizontal="right" vertical="top" wrapText="1" indent="1"/>
    </xf>
    <xf numFmtId="0" fontId="4" fillId="0" borderId="0" xfId="3" applyFont="1" applyAlignment="1">
      <alignment horizontal="right"/>
    </xf>
    <xf numFmtId="0" fontId="4" fillId="0" borderId="0" xfId="3" applyFont="1"/>
    <xf numFmtId="164" fontId="4" fillId="0" borderId="0" xfId="3" applyNumberFormat="1" applyFont="1"/>
    <xf numFmtId="0" fontId="21" fillId="2" borderId="50" xfId="1" applyFont="1" applyFill="1" applyBorder="1" applyAlignment="1">
      <alignment horizontal="center" vertical="center" wrapText="1"/>
    </xf>
    <xf numFmtId="2" fontId="21" fillId="0" borderId="0" xfId="1" applyNumberFormat="1" applyFont="1" applyBorder="1"/>
    <xf numFmtId="0" fontId="21" fillId="2" borderId="40" xfId="1" applyFont="1" applyFill="1" applyBorder="1" applyAlignment="1">
      <alignment horizontal="center" vertical="top" wrapText="1"/>
    </xf>
    <xf numFmtId="164" fontId="43" fillId="0" borderId="0" xfId="27" applyNumberFormat="1" applyFont="1" applyBorder="1" applyAlignment="1">
      <alignment horizontal="right" vertical="top"/>
    </xf>
    <xf numFmtId="164" fontId="43" fillId="0" borderId="0" xfId="0" applyNumberFormat="1" applyFont="1" applyBorder="1" applyAlignment="1">
      <alignment vertical="top"/>
    </xf>
    <xf numFmtId="164" fontId="28" fillId="0" borderId="0" xfId="0" applyNumberFormat="1" applyFont="1" applyBorder="1" applyAlignment="1">
      <alignment vertical="top"/>
    </xf>
    <xf numFmtId="0" fontId="19" fillId="0" borderId="51" xfId="1" applyFont="1" applyBorder="1"/>
    <xf numFmtId="1" fontId="7" fillId="0" borderId="8" xfId="1" applyNumberFormat="1" applyFont="1" applyBorder="1" applyAlignment="1"/>
    <xf numFmtId="164" fontId="7" fillId="0" borderId="8" xfId="1" applyNumberFormat="1" applyFont="1" applyBorder="1" applyAlignment="1">
      <alignment horizontal="right"/>
    </xf>
    <xf numFmtId="164" fontId="7" fillId="0" borderId="8" xfId="29" applyNumberFormat="1" applyFont="1" applyFill="1" applyBorder="1" applyAlignment="1">
      <alignment horizontal="right"/>
    </xf>
    <xf numFmtId="0" fontId="21" fillId="0" borderId="45" xfId="1" applyFont="1" applyBorder="1" applyAlignment="1">
      <alignment vertical="top"/>
    </xf>
    <xf numFmtId="164" fontId="21" fillId="0" borderId="54" xfId="27" applyNumberFormat="1" applyFont="1" applyBorder="1" applyAlignment="1">
      <alignment horizontal="right" vertical="top"/>
    </xf>
    <xf numFmtId="164" fontId="21" fillId="0" borderId="54" xfId="0" applyNumberFormat="1" applyFont="1" applyBorder="1" applyAlignment="1">
      <alignment vertical="top"/>
    </xf>
    <xf numFmtId="164" fontId="7" fillId="0" borderId="8" xfId="1" applyNumberFormat="1" applyFont="1" applyBorder="1"/>
    <xf numFmtId="0" fontId="21" fillId="4" borderId="56" xfId="27" applyFont="1" applyFill="1" applyBorder="1" applyAlignment="1">
      <alignment horizontal="center" vertical="center" wrapText="1"/>
    </xf>
    <xf numFmtId="164" fontId="21" fillId="0" borderId="54" xfId="0" applyNumberFormat="1" applyFont="1" applyBorder="1" applyAlignment="1">
      <alignment horizontal="right" vertical="top" wrapText="1" indent="1"/>
    </xf>
    <xf numFmtId="0" fontId="4" fillId="0" borderId="8" xfId="3" applyFont="1" applyBorder="1"/>
    <xf numFmtId="164" fontId="21" fillId="0" borderId="0" xfId="0" applyNumberFormat="1" applyFont="1" applyBorder="1" applyAlignment="1">
      <alignment vertical="top" wrapText="1"/>
    </xf>
    <xf numFmtId="0" fontId="7" fillId="0" borderId="34" xfId="1" applyFont="1" applyBorder="1" applyAlignment="1">
      <alignment vertical="top"/>
    </xf>
    <xf numFmtId="0" fontId="7" fillId="0" borderId="45" xfId="1" applyFont="1" applyBorder="1" applyAlignment="1">
      <alignment vertical="top"/>
    </xf>
    <xf numFmtId="0" fontId="7" fillId="0" borderId="0" xfId="1" applyFont="1" applyBorder="1" applyAlignment="1">
      <alignment horizontal="center"/>
    </xf>
    <xf numFmtId="1" fontId="21" fillId="2" borderId="57" xfId="0" applyNumberFormat="1" applyFont="1" applyFill="1" applyBorder="1" applyAlignment="1">
      <alignment horizontal="center" vertical="center" wrapText="1"/>
    </xf>
    <xf numFmtId="1" fontId="48" fillId="0" borderId="0" xfId="1" applyNumberFormat="1" applyFont="1" applyAlignment="1">
      <alignment horizontal="center"/>
    </xf>
    <xf numFmtId="1" fontId="21" fillId="0" borderId="0" xfId="5" applyNumberFormat="1" applyFont="1" applyBorder="1" applyAlignment="1">
      <alignment horizontal="center" vertical="top" wrapText="1"/>
    </xf>
    <xf numFmtId="1" fontId="21" fillId="0" borderId="54" xfId="5" applyNumberFormat="1" applyFont="1" applyBorder="1" applyAlignment="1">
      <alignment horizontal="center" vertical="top" wrapText="1"/>
    </xf>
    <xf numFmtId="1" fontId="21" fillId="0" borderId="0" xfId="0" applyNumberFormat="1" applyFont="1" applyBorder="1" applyAlignment="1">
      <alignment horizontal="center" vertical="top" wrapText="1"/>
    </xf>
    <xf numFmtId="1" fontId="21" fillId="0" borderId="0" xfId="0" applyNumberFormat="1" applyFont="1" applyBorder="1" applyAlignment="1">
      <alignment horizontal="right" vertical="top" wrapText="1" indent="1"/>
    </xf>
    <xf numFmtId="1" fontId="21" fillId="0" borderId="0" xfId="0" applyNumberFormat="1" applyFont="1" applyBorder="1" applyAlignment="1">
      <alignment horizontal="right" vertical="top" indent="1"/>
    </xf>
    <xf numFmtId="1" fontId="48" fillId="0" borderId="0" xfId="1" applyNumberFormat="1" applyFont="1"/>
    <xf numFmtId="164" fontId="48" fillId="0" borderId="0" xfId="1" applyNumberFormat="1" applyFont="1"/>
    <xf numFmtId="164" fontId="21" fillId="0" borderId="0" xfId="5" applyNumberFormat="1" applyFont="1" applyBorder="1" applyAlignment="1">
      <alignment vertical="top" wrapText="1"/>
    </xf>
    <xf numFmtId="164" fontId="21" fillId="0" borderId="54" xfId="5" applyNumberFormat="1" applyFont="1" applyBorder="1" applyAlignment="1">
      <alignment vertical="top" wrapText="1"/>
    </xf>
    <xf numFmtId="164" fontId="21" fillId="0" borderId="0" xfId="5" applyNumberFormat="1" applyFont="1" applyBorder="1" applyAlignment="1">
      <alignment vertical="top"/>
    </xf>
    <xf numFmtId="164" fontId="47" fillId="0" borderId="0" xfId="0" applyNumberFormat="1" applyFont="1"/>
    <xf numFmtId="0" fontId="21" fillId="0" borderId="0" xfId="1" applyFont="1" applyBorder="1" applyAlignment="1">
      <alignment horizontal="right" vertical="top"/>
    </xf>
    <xf numFmtId="0" fontId="21" fillId="4" borderId="33" xfId="27" applyFont="1" applyFill="1" applyBorder="1" applyAlignment="1">
      <alignment horizontal="center" vertical="center" wrapText="1"/>
    </xf>
    <xf numFmtId="0" fontId="14" fillId="0" borderId="0" xfId="0" applyFont="1"/>
    <xf numFmtId="164" fontId="43" fillId="0" borderId="0" xfId="0" applyNumberFormat="1" applyFont="1" applyBorder="1" applyAlignment="1">
      <alignment horizontal="right" vertical="top"/>
    </xf>
    <xf numFmtId="0" fontId="22" fillId="0" borderId="0" xfId="1" applyFont="1"/>
    <xf numFmtId="164" fontId="7" fillId="5" borderId="0" xfId="18" applyNumberFormat="1" applyFont="1" applyFill="1" applyBorder="1" applyAlignment="1">
      <alignment horizontal="right"/>
    </xf>
    <xf numFmtId="0" fontId="7" fillId="0" borderId="0" xfId="1" applyFont="1" applyBorder="1" applyAlignment="1">
      <alignment vertical="center" wrapText="1"/>
    </xf>
    <xf numFmtId="0" fontId="7" fillId="0" borderId="0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center" vertical="center" wrapText="1"/>
    </xf>
    <xf numFmtId="0" fontId="21" fillId="0" borderId="8" xfId="1" applyFont="1" applyFill="1" applyBorder="1" applyAlignment="1">
      <alignment horizontal="right"/>
    </xf>
    <xf numFmtId="0" fontId="21" fillId="0" borderId="0" xfId="21" applyFont="1" applyBorder="1" applyAlignment="1">
      <alignment horizontal="right" vertical="top" indent="1"/>
    </xf>
    <xf numFmtId="0" fontId="21" fillId="0" borderId="34" xfId="1" applyFont="1" applyBorder="1" applyAlignment="1">
      <alignment horizontal="right" vertical="top"/>
    </xf>
    <xf numFmtId="0" fontId="21" fillId="0" borderId="34" xfId="0" applyFont="1" applyBorder="1" applyAlignment="1">
      <alignment horizontal="right" vertical="top"/>
    </xf>
    <xf numFmtId="0" fontId="21" fillId="0" borderId="0" xfId="0" applyFont="1" applyBorder="1" applyAlignment="1">
      <alignment horizontal="right" vertical="top"/>
    </xf>
    <xf numFmtId="0" fontId="21" fillId="0" borderId="45" xfId="21" applyFont="1" applyBorder="1" applyAlignment="1">
      <alignment horizontal="right" vertical="top" indent="1"/>
    </xf>
    <xf numFmtId="0" fontId="21" fillId="0" borderId="45" xfId="1" applyFont="1" applyBorder="1" applyAlignment="1">
      <alignment horizontal="right" vertical="top"/>
    </xf>
    <xf numFmtId="0" fontId="21" fillId="0" borderId="45" xfId="0" applyFont="1" applyBorder="1" applyAlignment="1">
      <alignment horizontal="right" vertical="top"/>
    </xf>
    <xf numFmtId="0" fontId="7" fillId="2" borderId="33" xfId="1" applyFont="1" applyFill="1" applyBorder="1" applyAlignment="1">
      <alignment horizontal="center" vertical="top" wrapText="1"/>
    </xf>
    <xf numFmtId="0" fontId="7" fillId="0" borderId="34" xfId="1" applyFont="1" applyBorder="1" applyAlignment="1">
      <alignment horizontal="right" vertical="top"/>
    </xf>
    <xf numFmtId="0" fontId="7" fillId="0" borderId="0" xfId="0" applyFont="1" applyBorder="1" applyAlignment="1">
      <alignment horizontal="right" vertical="top"/>
    </xf>
    <xf numFmtId="0" fontId="7" fillId="0" borderId="54" xfId="0" applyFont="1" applyBorder="1" applyAlignment="1">
      <alignment horizontal="right" vertical="top"/>
    </xf>
    <xf numFmtId="0" fontId="7" fillId="0" borderId="0" xfId="1" applyFont="1" applyAlignment="1">
      <alignment vertical="top"/>
    </xf>
    <xf numFmtId="0" fontId="7" fillId="0" borderId="0" xfId="1" applyFont="1" applyBorder="1" applyAlignment="1">
      <alignment horizontal="right" vertical="top"/>
    </xf>
    <xf numFmtId="0" fontId="7" fillId="0" borderId="8" xfId="1" applyFont="1" applyBorder="1" applyAlignment="1">
      <alignment horizontal="right" vertical="top"/>
    </xf>
    <xf numFmtId="0" fontId="7" fillId="0" borderId="8" xfId="0" applyFont="1" applyBorder="1" applyAlignment="1">
      <alignment horizontal="right" vertical="top"/>
    </xf>
    <xf numFmtId="164" fontId="7" fillId="0" borderId="0" xfId="21" applyNumberFormat="1" applyFont="1" applyBorder="1" applyAlignment="1">
      <alignment vertical="center" wrapText="1"/>
    </xf>
    <xf numFmtId="0" fontId="7" fillId="0" borderId="0" xfId="21" applyFont="1" applyBorder="1" applyAlignment="1">
      <alignment vertical="center" wrapText="1"/>
    </xf>
    <xf numFmtId="164" fontId="7" fillId="0" borderId="0" xfId="0" applyNumberFormat="1" applyFont="1" applyBorder="1" applyAlignment="1">
      <alignment horizontal="right" vertical="center" wrapText="1"/>
    </xf>
    <xf numFmtId="164" fontId="7" fillId="0" borderId="0" xfId="0" applyNumberFormat="1" applyFont="1" applyBorder="1" applyAlignment="1">
      <alignment vertical="center" wrapText="1"/>
    </xf>
    <xf numFmtId="164" fontId="7" fillId="0" borderId="0" xfId="0" applyNumberFormat="1" applyFont="1" applyBorder="1" applyAlignment="1">
      <alignment vertical="top" wrapText="1"/>
    </xf>
    <xf numFmtId="0" fontId="7" fillId="0" borderId="8" xfId="1" applyFont="1" applyBorder="1"/>
    <xf numFmtId="0" fontId="7" fillId="0" borderId="34" xfId="1" applyFont="1" applyBorder="1" applyAlignment="1">
      <alignment horizontal="center" vertical="center" wrapText="1"/>
    </xf>
    <xf numFmtId="164" fontId="7" fillId="0" borderId="34" xfId="1" applyNumberFormat="1" applyFont="1" applyBorder="1" applyAlignment="1">
      <alignment horizontal="right"/>
    </xf>
    <xf numFmtId="164" fontId="7" fillId="2" borderId="47" xfId="1" applyNumberFormat="1" applyFont="1" applyFill="1" applyBorder="1" applyAlignment="1">
      <alignment horizontal="center" vertical="top" wrapText="1"/>
    </xf>
    <xf numFmtId="164" fontId="7" fillId="2" borderId="50" xfId="1" applyNumberFormat="1" applyFont="1" applyFill="1" applyBorder="1" applyAlignment="1">
      <alignment horizontal="center" vertical="top" wrapText="1"/>
    </xf>
    <xf numFmtId="164" fontId="7" fillId="2" borderId="60" xfId="1" applyNumberFormat="1" applyFont="1" applyFill="1" applyBorder="1" applyAlignment="1">
      <alignment horizontal="center" vertical="top" wrapText="1"/>
    </xf>
    <xf numFmtId="164" fontId="7" fillId="2" borderId="57" xfId="1" applyNumberFormat="1" applyFont="1" applyFill="1" applyBorder="1" applyAlignment="1">
      <alignment horizontal="center" vertical="top" wrapText="1"/>
    </xf>
    <xf numFmtId="164" fontId="7" fillId="2" borderId="62" xfId="1" applyNumberFormat="1" applyFont="1" applyFill="1" applyBorder="1" applyAlignment="1">
      <alignment horizontal="center" vertical="top" wrapText="1"/>
    </xf>
    <xf numFmtId="164" fontId="7" fillId="0" borderId="0" xfId="13" applyNumberFormat="1" applyFont="1" applyFill="1" applyBorder="1" applyAlignment="1">
      <alignment horizontal="right" vertical="top"/>
    </xf>
    <xf numFmtId="164" fontId="7" fillId="0" borderId="0" xfId="0" applyNumberFormat="1" applyFont="1" applyFill="1" applyBorder="1" applyAlignment="1">
      <alignment horizontal="right" vertical="top"/>
    </xf>
    <xf numFmtId="164" fontId="7" fillId="0" borderId="0" xfId="1" applyNumberFormat="1" applyFont="1" applyAlignment="1">
      <alignment vertical="top"/>
    </xf>
    <xf numFmtId="164" fontId="7" fillId="0" borderId="0" xfId="0" applyNumberFormat="1" applyFont="1" applyFill="1" applyAlignment="1">
      <alignment horizontal="right"/>
    </xf>
    <xf numFmtId="164" fontId="7" fillId="0" borderId="0" xfId="13" applyNumberFormat="1" applyFont="1"/>
    <xf numFmtId="164" fontId="7" fillId="0" borderId="0" xfId="13" applyNumberFormat="1" applyFont="1" applyFill="1" applyAlignment="1">
      <alignment horizontal="right" vertical="top"/>
    </xf>
    <xf numFmtId="164" fontId="7" fillId="0" borderId="0" xfId="1" applyNumberFormat="1" applyFont="1" applyBorder="1" applyAlignment="1">
      <alignment horizontal="right" vertical="top"/>
    </xf>
    <xf numFmtId="164" fontId="7" fillId="0" borderId="0" xfId="13" applyNumberFormat="1" applyFont="1" applyBorder="1" applyAlignment="1">
      <alignment horizontal="right" vertical="top"/>
    </xf>
    <xf numFmtId="164" fontId="7" fillId="0" borderId="8" xfId="1" applyNumberFormat="1" applyFont="1" applyBorder="1" applyAlignment="1">
      <alignment horizontal="right" vertical="top"/>
    </xf>
    <xf numFmtId="164" fontId="7" fillId="0" borderId="8" xfId="13" applyNumberFormat="1" applyFont="1" applyBorder="1" applyAlignment="1">
      <alignment horizontal="right" vertical="top"/>
    </xf>
    <xf numFmtId="164" fontId="7" fillId="0" borderId="8" xfId="1" applyNumberFormat="1" applyFont="1" applyBorder="1" applyAlignment="1">
      <alignment vertical="top"/>
    </xf>
    <xf numFmtId="164" fontId="7" fillId="0" borderId="8" xfId="0" applyNumberFormat="1" applyFont="1" applyFill="1" applyBorder="1" applyAlignment="1">
      <alignment horizontal="right" vertical="top"/>
    </xf>
    <xf numFmtId="0" fontId="7" fillId="0" borderId="0" xfId="5" applyFont="1" applyBorder="1" applyAlignment="1">
      <alignment horizontal="center" vertical="center" wrapText="1"/>
    </xf>
    <xf numFmtId="165" fontId="21" fillId="0" borderId="0" xfId="5" applyNumberFormat="1" applyFont="1" applyBorder="1" applyAlignment="1">
      <alignment vertical="center" wrapText="1"/>
    </xf>
    <xf numFmtId="165" fontId="7" fillId="0" borderId="0" xfId="32" applyNumberFormat="1" applyFont="1" applyBorder="1" applyAlignment="1">
      <alignment horizontal="right" wrapText="1"/>
    </xf>
    <xf numFmtId="0" fontId="7" fillId="0" borderId="18" xfId="1" applyFont="1" applyBorder="1" applyAlignment="1">
      <alignment horizontal="center" vertical="center" wrapText="1"/>
    </xf>
    <xf numFmtId="1" fontId="7" fillId="0" borderId="18" xfId="1" applyNumberFormat="1" applyFont="1" applyBorder="1" applyAlignment="1">
      <alignment horizontal="right" wrapText="1"/>
    </xf>
    <xf numFmtId="1" fontId="7" fillId="0" borderId="0" xfId="1" applyNumberFormat="1" applyFont="1" applyBorder="1" applyAlignment="1">
      <alignment wrapText="1"/>
    </xf>
    <xf numFmtId="1" fontId="7" fillId="0" borderId="0" xfId="1" applyNumberFormat="1" applyFont="1" applyBorder="1" applyAlignment="1">
      <alignment horizontal="center" wrapText="1"/>
    </xf>
    <xf numFmtId="164" fontId="7" fillId="0" borderId="0" xfId="27" applyNumberFormat="1" applyFont="1" applyBorder="1" applyAlignment="1">
      <alignment vertical="center"/>
    </xf>
    <xf numFmtId="164" fontId="7" fillId="0" borderId="0" xfId="27" applyNumberFormat="1" applyFont="1" applyFill="1" applyBorder="1"/>
    <xf numFmtId="0" fontId="7" fillId="0" borderId="0" xfId="30" applyFont="1" applyBorder="1"/>
    <xf numFmtId="164" fontId="7" fillId="0" borderId="8" xfId="0" applyNumberFormat="1" applyFont="1" applyBorder="1"/>
    <xf numFmtId="0" fontId="14" fillId="2" borderId="58" xfId="1" applyFont="1" applyFill="1" applyBorder="1"/>
    <xf numFmtId="0" fontId="7" fillId="0" borderId="34" xfId="1" applyFont="1" applyBorder="1" applyAlignment="1">
      <alignment horizontal="right" vertical="center" indent="1"/>
    </xf>
    <xf numFmtId="164" fontId="7" fillId="0" borderId="34" xfId="4" applyNumberFormat="1" applyFont="1" applyBorder="1" applyAlignment="1">
      <alignment horizontal="right" vertical="center" indent="2"/>
    </xf>
    <xf numFmtId="164" fontId="7" fillId="0" borderId="34" xfId="4" applyNumberFormat="1" applyFont="1" applyBorder="1" applyAlignment="1">
      <alignment horizontal="right" vertical="center" indent="4"/>
    </xf>
    <xf numFmtId="164" fontId="7" fillId="0" borderId="0" xfId="4" applyNumberFormat="1" applyFont="1" applyBorder="1" applyAlignment="1">
      <alignment horizontal="right" vertical="center" indent="2"/>
    </xf>
    <xf numFmtId="0" fontId="7" fillId="0" borderId="45" xfId="1" applyFont="1" applyBorder="1" applyAlignment="1">
      <alignment horizontal="right" vertical="center" indent="1"/>
    </xf>
    <xf numFmtId="164" fontId="7" fillId="0" borderId="45" xfId="4" applyNumberFormat="1" applyFont="1" applyBorder="1" applyAlignment="1">
      <alignment horizontal="right" vertical="center" indent="2"/>
    </xf>
    <xf numFmtId="164" fontId="7" fillId="0" borderId="45" xfId="4" applyNumberFormat="1" applyFont="1" applyBorder="1" applyAlignment="1">
      <alignment horizontal="right" vertical="center" indent="4"/>
    </xf>
    <xf numFmtId="0" fontId="7" fillId="0" borderId="8" xfId="1" applyFont="1" applyFill="1" applyBorder="1" applyAlignment="1">
      <alignment vertical="center" wrapText="1"/>
    </xf>
    <xf numFmtId="164" fontId="7" fillId="0" borderId="8" xfId="18" applyNumberFormat="1" applyFont="1" applyBorder="1" applyAlignment="1">
      <alignment horizontal="right"/>
    </xf>
    <xf numFmtId="0" fontId="7" fillId="0" borderId="18" xfId="29" applyFont="1" applyBorder="1" applyAlignment="1">
      <alignment horizontal="center" vertical="center" wrapText="1"/>
    </xf>
    <xf numFmtId="1" fontId="7" fillId="0" borderId="0" xfId="1" applyNumberFormat="1" applyFont="1" applyFill="1" applyBorder="1" applyAlignment="1">
      <alignment horizontal="right" wrapText="1"/>
    </xf>
    <xf numFmtId="1" fontId="7" fillId="0" borderId="0" xfId="18" applyNumberFormat="1" applyFont="1" applyBorder="1"/>
    <xf numFmtId="1" fontId="7" fillId="0" borderId="0" xfId="18" applyNumberFormat="1" applyFont="1" applyFill="1" applyBorder="1"/>
    <xf numFmtId="0" fontId="7" fillId="0" borderId="18" xfId="15" applyFont="1" applyBorder="1" applyAlignment="1">
      <alignment horizontal="center" vertical="center" wrapText="1"/>
    </xf>
    <xf numFmtId="0" fontId="7" fillId="0" borderId="18" xfId="4" applyFont="1" applyFill="1" applyBorder="1" applyAlignment="1">
      <alignment vertical="center" wrapText="1"/>
    </xf>
    <xf numFmtId="0" fontId="7" fillId="0" borderId="0" xfId="4" applyFont="1" applyFill="1" applyBorder="1" applyAlignment="1">
      <alignment vertical="center" wrapText="1"/>
    </xf>
    <xf numFmtId="1" fontId="7" fillId="0" borderId="0" xfId="0" applyNumberFormat="1" applyFont="1" applyBorder="1" applyAlignment="1">
      <alignment horizontal="right" vertical="center" wrapText="1"/>
    </xf>
    <xf numFmtId="1" fontId="7" fillId="0" borderId="0" xfId="0" applyNumberFormat="1" applyFont="1" applyBorder="1" applyAlignment="1">
      <alignment horizontal="right" vertical="top" wrapText="1"/>
    </xf>
    <xf numFmtId="1" fontId="7" fillId="0" borderId="0" xfId="0" applyNumberFormat="1" applyFont="1" applyBorder="1" applyAlignment="1">
      <alignment horizontal="right" wrapText="1"/>
    </xf>
    <xf numFmtId="0" fontId="21" fillId="2" borderId="10" xfId="1" applyFont="1" applyFill="1" applyBorder="1" applyAlignment="1">
      <alignment horizontal="center" vertical="center" wrapText="1"/>
    </xf>
    <xf numFmtId="0" fontId="21" fillId="2" borderId="11" xfId="1" applyFont="1" applyFill="1" applyBorder="1" applyAlignment="1">
      <alignment horizontal="center" vertical="center" wrapText="1"/>
    </xf>
    <xf numFmtId="0" fontId="7" fillId="2" borderId="32" xfId="1" applyFont="1" applyFill="1" applyBorder="1" applyAlignment="1">
      <alignment horizontal="center" vertical="top" wrapText="1"/>
    </xf>
    <xf numFmtId="0" fontId="7" fillId="2" borderId="1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21" fillId="0" borderId="0" xfId="1" applyFont="1" applyBorder="1" applyAlignment="1">
      <alignment horizontal="center" vertical="center" wrapText="1"/>
    </xf>
    <xf numFmtId="0" fontId="7" fillId="0" borderId="0" xfId="15" applyFont="1" applyFill="1" applyBorder="1" applyAlignment="1">
      <alignment horizontal="center" vertical="center" wrapText="1"/>
    </xf>
    <xf numFmtId="0" fontId="21" fillId="0" borderId="8" xfId="1" applyFont="1" applyBorder="1" applyAlignment="1">
      <alignment horizontal="left" vertical="top"/>
    </xf>
    <xf numFmtId="1" fontId="21" fillId="0" borderId="8" xfId="5" applyNumberFormat="1" applyFont="1" applyBorder="1" applyAlignment="1">
      <alignment horizontal="right" vertical="top" indent="1"/>
    </xf>
    <xf numFmtId="1" fontId="21" fillId="0" borderId="8" xfId="0" applyNumberFormat="1" applyFont="1" applyBorder="1" applyAlignment="1">
      <alignment horizontal="right" vertical="top" indent="1"/>
    </xf>
    <xf numFmtId="1" fontId="21" fillId="0" borderId="8" xfId="0" applyNumberFormat="1" applyFont="1" applyBorder="1" applyAlignment="1">
      <alignment horizontal="right" vertical="top" wrapText="1" indent="1"/>
    </xf>
    <xf numFmtId="0" fontId="22" fillId="0" borderId="8" xfId="1" applyFont="1" applyBorder="1" applyAlignment="1">
      <alignment horizontal="left" vertical="top" wrapText="1"/>
    </xf>
    <xf numFmtId="164" fontId="21" fillId="0" borderId="8" xfId="5" applyNumberFormat="1" applyFont="1" applyBorder="1" applyAlignment="1">
      <alignment vertical="top"/>
    </xf>
    <xf numFmtId="164" fontId="21" fillId="0" borderId="8" xfId="0" applyNumberFormat="1" applyFont="1" applyBorder="1" applyAlignment="1">
      <alignment vertical="top" wrapText="1"/>
    </xf>
    <xf numFmtId="0" fontId="7" fillId="0" borderId="8" xfId="1" applyFont="1" applyBorder="1" applyAlignment="1">
      <alignment vertical="top"/>
    </xf>
    <xf numFmtId="0" fontId="7" fillId="2" borderId="64" xfId="1" applyFont="1" applyFill="1" applyBorder="1" applyAlignment="1">
      <alignment horizontal="center" vertical="top" wrapText="1"/>
    </xf>
    <xf numFmtId="0" fontId="7" fillId="2" borderId="10" xfId="1" applyFont="1" applyFill="1" applyBorder="1" applyAlignment="1">
      <alignment horizontal="center" vertical="center"/>
    </xf>
    <xf numFmtId="0" fontId="7" fillId="2" borderId="11" xfId="1" applyFont="1" applyFill="1" applyBorder="1" applyAlignment="1">
      <alignment horizontal="center" vertical="center"/>
    </xf>
    <xf numFmtId="164" fontId="7" fillId="0" borderId="0" xfId="1" applyNumberFormat="1" applyFont="1" applyBorder="1" applyAlignment="1">
      <alignment horizontal="center"/>
    </xf>
    <xf numFmtId="164" fontId="7" fillId="0" borderId="0" xfId="1" applyNumberFormat="1" applyFont="1" applyBorder="1" applyAlignment="1">
      <alignment horizontal="center" vertical="center" wrapText="1"/>
    </xf>
    <xf numFmtId="0" fontId="7" fillId="0" borderId="45" xfId="1" applyFont="1" applyBorder="1" applyAlignment="1">
      <alignment horizontal="center" vertical="center" wrapText="1"/>
    </xf>
    <xf numFmtId="0" fontId="4" fillId="0" borderId="45" xfId="1" applyFont="1" applyBorder="1" applyAlignment="1">
      <alignment horizontal="center"/>
    </xf>
    <xf numFmtId="0" fontId="14" fillId="0" borderId="45" xfId="1" applyFont="1" applyBorder="1" applyAlignment="1">
      <alignment horizontal="right"/>
    </xf>
    <xf numFmtId="0" fontId="14" fillId="0" borderId="45" xfId="1" applyFont="1" applyBorder="1"/>
    <xf numFmtId="0" fontId="2" fillId="0" borderId="45" xfId="1" applyBorder="1"/>
    <xf numFmtId="49" fontId="7" fillId="2" borderId="57" xfId="1" applyNumberFormat="1" applyFont="1" applyFill="1" applyBorder="1" applyAlignment="1">
      <alignment horizontal="center" vertical="center" wrapText="1"/>
    </xf>
    <xf numFmtId="0" fontId="7" fillId="0" borderId="0" xfId="27" applyFont="1" applyBorder="1" applyAlignment="1">
      <alignment horizontal="center" vertical="center" wrapText="1"/>
    </xf>
    <xf numFmtId="0" fontId="21" fillId="2" borderId="55" xfId="1" applyFont="1" applyFill="1" applyBorder="1" applyAlignment="1">
      <alignment vertical="center" wrapText="1"/>
    </xf>
    <xf numFmtId="164" fontId="21" fillId="0" borderId="0" xfId="0" applyNumberFormat="1" applyFont="1" applyAlignment="1">
      <alignment vertical="top"/>
    </xf>
    <xf numFmtId="164" fontId="14" fillId="0" borderId="0" xfId="0" applyNumberFormat="1" applyFont="1"/>
    <xf numFmtId="0" fontId="47" fillId="0" borderId="0" xfId="0" applyFont="1" applyBorder="1" applyAlignment="1">
      <alignment horizontal="right" vertical="top" wrapText="1" indent="1"/>
    </xf>
    <xf numFmtId="164" fontId="47" fillId="0" borderId="0" xfId="0" applyNumberFormat="1" applyFont="1" applyFill="1" applyBorder="1" applyAlignment="1">
      <alignment horizontal="right" vertical="top" wrapText="1" indent="1"/>
    </xf>
    <xf numFmtId="49" fontId="7" fillId="0" borderId="8" xfId="1" applyNumberFormat="1" applyFont="1" applyFill="1" applyBorder="1" applyAlignment="1">
      <alignment horizontal="right" vertical="center" wrapText="1"/>
    </xf>
    <xf numFmtId="0" fontId="7" fillId="0" borderId="0" xfId="1" applyFont="1" applyFill="1" applyBorder="1" applyAlignment="1">
      <alignment horizontal="center" vertical="center" wrapText="1"/>
    </xf>
    <xf numFmtId="1" fontId="7" fillId="0" borderId="0" xfId="1" applyNumberFormat="1" applyFont="1"/>
    <xf numFmtId="1" fontId="4" fillId="0" borderId="0" xfId="18" applyNumberFormat="1" applyFont="1" applyBorder="1"/>
    <xf numFmtId="1" fontId="4" fillId="0" borderId="0" xfId="18" applyNumberFormat="1" applyFont="1" applyFill="1" applyBorder="1" applyAlignment="1">
      <alignment horizontal="right" wrapText="1"/>
    </xf>
    <xf numFmtId="1" fontId="4" fillId="0" borderId="0" xfId="18" applyNumberFormat="1" applyFont="1" applyFill="1" applyBorder="1" applyAlignment="1">
      <alignment horizontal="right"/>
    </xf>
    <xf numFmtId="1" fontId="4" fillId="0" borderId="0" xfId="18" applyNumberFormat="1" applyFont="1" applyBorder="1" applyAlignment="1">
      <alignment horizontal="right"/>
    </xf>
    <xf numFmtId="0" fontId="7" fillId="0" borderId="8" xfId="18" applyFont="1" applyBorder="1" applyAlignment="1">
      <alignment vertical="center" wrapText="1"/>
    </xf>
    <xf numFmtId="164" fontId="4" fillId="0" borderId="8" xfId="18" applyNumberFormat="1" applyFont="1" applyBorder="1" applyAlignment="1">
      <alignment horizontal="right"/>
    </xf>
    <xf numFmtId="1" fontId="4" fillId="0" borderId="0" xfId="18" applyNumberFormat="1" applyFont="1" applyFill="1"/>
    <xf numFmtId="164" fontId="4" fillId="0" borderId="45" xfId="18" applyNumberFormat="1" applyFont="1" applyBorder="1" applyAlignment="1">
      <alignment horizontal="right"/>
    </xf>
    <xf numFmtId="164" fontId="4" fillId="0" borderId="0" xfId="1" applyNumberFormat="1" applyFont="1"/>
    <xf numFmtId="164" fontId="7" fillId="0" borderId="46" xfId="0" applyNumberFormat="1" applyFont="1" applyFill="1" applyBorder="1" applyAlignment="1">
      <alignment horizontal="right"/>
    </xf>
    <xf numFmtId="164" fontId="7" fillId="0" borderId="0" xfId="0" applyNumberFormat="1" applyFont="1" applyFill="1" applyBorder="1" applyAlignment="1">
      <alignment horizontal="right"/>
    </xf>
    <xf numFmtId="164" fontId="21" fillId="0" borderId="0" xfId="15" applyNumberFormat="1" applyFont="1" applyFill="1" applyBorder="1" applyAlignment="1">
      <alignment horizontal="right"/>
    </xf>
    <xf numFmtId="165" fontId="21" fillId="0" borderId="0" xfId="15" applyNumberFormat="1" applyFont="1" applyFill="1" applyBorder="1" applyAlignment="1">
      <alignment horizontal="right"/>
    </xf>
    <xf numFmtId="165" fontId="21" fillId="0" borderId="45" xfId="15" applyNumberFormat="1" applyFont="1" applyBorder="1"/>
    <xf numFmtId="164" fontId="2" fillId="0" borderId="0" xfId="5" applyNumberFormat="1" applyFont="1"/>
    <xf numFmtId="0" fontId="7" fillId="0" borderId="0" xfId="3" applyFont="1" applyBorder="1"/>
    <xf numFmtId="164" fontId="7" fillId="0" borderId="0" xfId="15" applyNumberFormat="1" applyFont="1"/>
    <xf numFmtId="164" fontId="7" fillId="0" borderId="0" xfId="15" applyNumberFormat="1" applyFont="1" applyAlignment="1">
      <alignment horizontal="right"/>
    </xf>
    <xf numFmtId="0" fontId="7" fillId="0" borderId="18" xfId="15" applyFont="1" applyBorder="1" applyAlignment="1">
      <alignment horizontal="right" vertical="center" wrapText="1"/>
    </xf>
    <xf numFmtId="0" fontId="7" fillId="0" borderId="18" xfId="15" applyFont="1" applyFill="1" applyBorder="1" applyAlignment="1">
      <alignment horizontal="right" vertical="center" wrapText="1"/>
    </xf>
    <xf numFmtId="0" fontId="7" fillId="0" borderId="0" xfId="15" applyFont="1" applyFill="1" applyBorder="1" applyAlignment="1">
      <alignment horizontal="center"/>
    </xf>
    <xf numFmtId="1" fontId="7" fillId="0" borderId="0" xfId="0" applyNumberFormat="1" applyFont="1" applyBorder="1"/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7" fillId="0" borderId="20" xfId="3" applyFont="1" applyBorder="1" applyAlignment="1">
      <alignment horizontal="right"/>
    </xf>
    <xf numFmtId="164" fontId="7" fillId="0" borderId="20" xfId="15" applyNumberFormat="1" applyFont="1" applyBorder="1" applyAlignment="1">
      <alignment horizontal="right"/>
    </xf>
    <xf numFmtId="0" fontId="4" fillId="0" borderId="0" xfId="15" applyFont="1" applyBorder="1" applyAlignment="1">
      <alignment horizontal="right"/>
    </xf>
    <xf numFmtId="0" fontId="7" fillId="0" borderId="0" xfId="15" applyFont="1" applyAlignment="1">
      <alignment horizontal="right" wrapText="1"/>
    </xf>
    <xf numFmtId="0" fontId="7" fillId="0" borderId="0" xfId="10" applyFont="1" applyBorder="1" applyAlignment="1">
      <alignment horizontal="right" wrapText="1"/>
    </xf>
    <xf numFmtId="0" fontId="4" fillId="0" borderId="0" xfId="10" applyFont="1"/>
    <xf numFmtId="0" fontId="4" fillId="0" borderId="0" xfId="10" applyFont="1" applyBorder="1"/>
    <xf numFmtId="0" fontId="16" fillId="0" borderId="0" xfId="0" applyFont="1" applyAlignment="1">
      <alignment horizontal="right" vertical="top" wrapText="1"/>
    </xf>
    <xf numFmtId="0" fontId="31" fillId="0" borderId="0" xfId="0" applyFont="1" applyAlignment="1">
      <alignment vertical="top" wrapText="1"/>
    </xf>
    <xf numFmtId="0" fontId="37" fillId="0" borderId="0" xfId="0" applyFont="1" applyAlignment="1">
      <alignment vertical="top" wrapText="1"/>
    </xf>
    <xf numFmtId="0" fontId="38" fillId="0" borderId="0" xfId="0" applyFont="1" applyAlignment="1">
      <alignment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6" fillId="2" borderId="5" xfId="1" applyFont="1" applyFill="1" applyBorder="1" applyAlignment="1">
      <alignment horizontal="center" vertical="top" wrapText="1"/>
    </xf>
    <xf numFmtId="0" fontId="6" fillId="2" borderId="6" xfId="1" applyFont="1" applyFill="1" applyBorder="1" applyAlignment="1">
      <alignment horizontal="center" vertical="top" wrapText="1"/>
    </xf>
    <xf numFmtId="0" fontId="8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21" fillId="2" borderId="11" xfId="1" applyFont="1" applyFill="1" applyBorder="1" applyAlignment="1">
      <alignment horizontal="center" vertical="center" wrapText="1"/>
    </xf>
    <xf numFmtId="0" fontId="21" fillId="2" borderId="31" xfId="1" applyFont="1" applyFill="1" applyBorder="1" applyAlignment="1">
      <alignment horizontal="center" vertical="center" wrapText="1"/>
    </xf>
    <xf numFmtId="0" fontId="21" fillId="2" borderId="9" xfId="1" applyFont="1" applyFill="1" applyBorder="1" applyAlignment="1">
      <alignment horizontal="center" vertical="center" wrapText="1"/>
    </xf>
    <xf numFmtId="0" fontId="21" fillId="2" borderId="21" xfId="1" applyFont="1" applyFill="1" applyBorder="1" applyAlignment="1">
      <alignment horizontal="center" vertical="center" wrapText="1"/>
    </xf>
    <xf numFmtId="0" fontId="21" fillId="2" borderId="32" xfId="1" applyFont="1" applyFill="1" applyBorder="1" applyAlignment="1">
      <alignment horizontal="center" vertical="center" wrapText="1"/>
    </xf>
    <xf numFmtId="0" fontId="21" fillId="2" borderId="10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2" borderId="9" xfId="1" applyFont="1" applyFill="1" applyBorder="1" applyAlignment="1">
      <alignment vertical="center" wrapText="1"/>
    </xf>
    <xf numFmtId="0" fontId="4" fillId="2" borderId="10" xfId="1" applyFont="1" applyFill="1" applyBorder="1" applyAlignment="1">
      <alignment vertical="center" wrapText="1"/>
    </xf>
    <xf numFmtId="0" fontId="7" fillId="2" borderId="49" xfId="1" applyFont="1" applyFill="1" applyBorder="1" applyAlignment="1">
      <alignment horizontal="center" vertical="top" wrapText="1"/>
    </xf>
    <xf numFmtId="0" fontId="7" fillId="2" borderId="53" xfId="1" applyFont="1" applyFill="1" applyBorder="1" applyAlignment="1">
      <alignment horizontal="center" vertical="top" wrapText="1"/>
    </xf>
    <xf numFmtId="0" fontId="7" fillId="2" borderId="63" xfId="1" applyFont="1" applyFill="1" applyBorder="1" applyAlignment="1">
      <alignment horizontal="center" vertical="top" wrapText="1"/>
    </xf>
    <xf numFmtId="0" fontId="7" fillId="2" borderId="21" xfId="1" applyFont="1" applyFill="1" applyBorder="1" applyAlignment="1">
      <alignment horizontal="center" vertical="top" wrapText="1"/>
    </xf>
    <xf numFmtId="0" fontId="7" fillId="2" borderId="32" xfId="1" applyFont="1" applyFill="1" applyBorder="1" applyAlignment="1">
      <alignment horizontal="center" vertical="top" wrapText="1"/>
    </xf>
    <xf numFmtId="0" fontId="4" fillId="2" borderId="9" xfId="1" applyFont="1" applyFill="1" applyBorder="1" applyAlignment="1">
      <alignment horizontal="left" vertical="center" wrapText="1"/>
    </xf>
    <xf numFmtId="0" fontId="4" fillId="2" borderId="10" xfId="1" applyFont="1" applyFill="1" applyBorder="1" applyAlignment="1">
      <alignment horizontal="left" vertical="center" wrapText="1"/>
    </xf>
    <xf numFmtId="0" fontId="7" fillId="2" borderId="9" xfId="1" applyFont="1" applyFill="1" applyBorder="1" applyAlignment="1">
      <alignment vertical="center" wrapText="1"/>
    </xf>
    <xf numFmtId="0" fontId="7" fillId="2" borderId="21" xfId="1" applyFont="1" applyFill="1" applyBorder="1" applyAlignment="1">
      <alignment horizontal="center"/>
    </xf>
    <xf numFmtId="0" fontId="7" fillId="2" borderId="22" xfId="1" applyFont="1" applyFill="1" applyBorder="1" applyAlignment="1">
      <alignment horizontal="center"/>
    </xf>
    <xf numFmtId="0" fontId="10" fillId="2" borderId="32" xfId="1" applyFont="1" applyFill="1" applyBorder="1" applyAlignment="1">
      <alignment horizontal="center" vertical="top"/>
    </xf>
    <xf numFmtId="0" fontId="10" fillId="2" borderId="33" xfId="1" applyFont="1" applyFill="1" applyBorder="1" applyAlignment="1">
      <alignment horizontal="center" vertical="top"/>
    </xf>
    <xf numFmtId="0" fontId="21" fillId="2" borderId="13" xfId="1" applyFont="1" applyFill="1" applyBorder="1" applyAlignment="1">
      <alignment vertical="center" wrapText="1"/>
    </xf>
    <xf numFmtId="1" fontId="21" fillId="2" borderId="57" xfId="0" applyNumberFormat="1" applyFont="1" applyFill="1" applyBorder="1" applyAlignment="1">
      <alignment horizontal="center" vertical="center" wrapText="1"/>
    </xf>
    <xf numFmtId="1" fontId="21" fillId="2" borderId="58" xfId="0" applyNumberFormat="1" applyFont="1" applyFill="1" applyBorder="1" applyAlignment="1">
      <alignment horizontal="center" vertical="center" wrapText="1"/>
    </xf>
    <xf numFmtId="1" fontId="21" fillId="2" borderId="59" xfId="0" applyNumberFormat="1" applyFont="1" applyFill="1" applyBorder="1" applyAlignment="1">
      <alignment horizontal="center" vertical="center" wrapText="1"/>
    </xf>
    <xf numFmtId="0" fontId="22" fillId="0" borderId="0" xfId="1" applyFont="1" applyAlignment="1">
      <alignment horizontal="left" vertical="center"/>
    </xf>
    <xf numFmtId="0" fontId="7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vertical="center" wrapText="1"/>
    </xf>
    <xf numFmtId="0" fontId="7" fillId="2" borderId="7" xfId="1" applyFont="1" applyFill="1" applyBorder="1" applyAlignment="1">
      <alignment vertical="center" wrapText="1"/>
    </xf>
    <xf numFmtId="49" fontId="7" fillId="2" borderId="57" xfId="1" applyNumberFormat="1" applyFont="1" applyFill="1" applyBorder="1" applyAlignment="1">
      <alignment horizontal="center" vertical="center" wrapText="1"/>
    </xf>
    <xf numFmtId="49" fontId="7" fillId="2" borderId="58" xfId="1" applyNumberFormat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4" fillId="3" borderId="10" xfId="1" applyFont="1" applyFill="1" applyBorder="1" applyAlignment="1">
      <alignment horizontal="center" vertical="center" wrapText="1"/>
    </xf>
    <xf numFmtId="164" fontId="7" fillId="3" borderId="11" xfId="1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top" wrapText="1"/>
    </xf>
    <xf numFmtId="164" fontId="7" fillId="3" borderId="61" xfId="1" applyNumberFormat="1" applyFont="1" applyFill="1" applyBorder="1" applyAlignment="1">
      <alignment horizontal="center" vertical="center" wrapText="1"/>
    </xf>
    <xf numFmtId="164" fontId="7" fillId="3" borderId="52" xfId="1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Border="1" applyAlignment="1">
      <alignment horizontal="center" wrapText="1"/>
    </xf>
    <xf numFmtId="0" fontId="21" fillId="2" borderId="26" xfId="5" applyFont="1" applyFill="1" applyBorder="1" applyAlignment="1">
      <alignment horizontal="center" vertical="center"/>
    </xf>
    <xf numFmtId="0" fontId="21" fillId="2" borderId="41" xfId="5" applyFont="1" applyFill="1" applyBorder="1" applyAlignment="1">
      <alignment horizontal="center" vertical="center"/>
    </xf>
    <xf numFmtId="0" fontId="21" fillId="2" borderId="27" xfId="5" applyFont="1" applyFill="1" applyBorder="1" applyAlignment="1">
      <alignment horizontal="center" vertical="center"/>
    </xf>
    <xf numFmtId="0" fontId="21" fillId="2" borderId="40" xfId="5" applyFont="1" applyFill="1" applyBorder="1" applyAlignment="1">
      <alignment horizontal="center" vertical="center" wrapText="1"/>
    </xf>
    <xf numFmtId="0" fontId="21" fillId="2" borderId="42" xfId="5" applyFont="1" applyFill="1" applyBorder="1" applyAlignment="1">
      <alignment horizontal="center" vertical="center" wrapText="1"/>
    </xf>
    <xf numFmtId="0" fontId="21" fillId="2" borderId="23" xfId="5" applyFont="1" applyFill="1" applyBorder="1" applyAlignment="1">
      <alignment horizontal="center" vertical="center" wrapText="1"/>
    </xf>
    <xf numFmtId="0" fontId="21" fillId="2" borderId="21" xfId="5" applyFont="1" applyFill="1" applyBorder="1" applyAlignment="1">
      <alignment horizontal="center"/>
    </xf>
    <xf numFmtId="0" fontId="21" fillId="2" borderId="22" xfId="5" applyFont="1" applyFill="1" applyBorder="1" applyAlignment="1">
      <alignment horizontal="center"/>
    </xf>
    <xf numFmtId="0" fontId="22" fillId="2" borderId="36" xfId="5" applyFont="1" applyFill="1" applyBorder="1" applyAlignment="1">
      <alignment horizontal="center" vertical="center" wrapText="1"/>
    </xf>
    <xf numFmtId="0" fontId="22" fillId="2" borderId="37" xfId="5" applyFont="1" applyFill="1" applyBorder="1" applyAlignment="1">
      <alignment horizontal="center" vertical="center" wrapText="1"/>
    </xf>
    <xf numFmtId="0" fontId="21" fillId="2" borderId="12" xfId="5" applyFont="1" applyFill="1" applyBorder="1" applyAlignment="1">
      <alignment vertical="center" wrapText="1"/>
    </xf>
    <xf numFmtId="0" fontId="21" fillId="2" borderId="2" xfId="5" applyFont="1" applyFill="1" applyBorder="1" applyAlignment="1">
      <alignment horizontal="center" vertical="center" wrapText="1"/>
    </xf>
    <xf numFmtId="0" fontId="21" fillId="2" borderId="3" xfId="5" applyFont="1" applyFill="1" applyBorder="1" applyAlignment="1">
      <alignment horizontal="center" vertical="center" wrapText="1"/>
    </xf>
    <xf numFmtId="0" fontId="22" fillId="2" borderId="5" xfId="5" applyFont="1" applyFill="1" applyBorder="1" applyAlignment="1">
      <alignment horizontal="center" vertical="center" wrapText="1"/>
    </xf>
    <xf numFmtId="0" fontId="22" fillId="2" borderId="6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24" xfId="5" applyFont="1" applyFill="1" applyBorder="1" applyAlignment="1">
      <alignment horizontal="center" vertical="center" wrapText="1"/>
    </xf>
    <xf numFmtId="0" fontId="4" fillId="2" borderId="5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 wrapText="1"/>
    </xf>
    <xf numFmtId="0" fontId="4" fillId="2" borderId="25" xfId="5" applyFont="1" applyFill="1" applyBorder="1" applyAlignment="1">
      <alignment horizontal="center" vertical="center" wrapText="1"/>
    </xf>
    <xf numFmtId="0" fontId="4" fillId="2" borderId="6" xfId="5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vertical="center" wrapText="1"/>
    </xf>
    <xf numFmtId="0" fontId="4" fillId="2" borderId="4" xfId="5" applyFont="1" applyFill="1" applyBorder="1" applyAlignment="1">
      <alignment vertical="center" wrapText="1"/>
    </xf>
    <xf numFmtId="0" fontId="4" fillId="2" borderId="7" xfId="5" applyFont="1" applyFill="1" applyBorder="1" applyAlignment="1">
      <alignment vertical="center" wrapText="1"/>
    </xf>
    <xf numFmtId="0" fontId="4" fillId="2" borderId="14" xfId="15" applyFont="1" applyFill="1" applyBorder="1" applyAlignment="1">
      <alignment horizontal="center" vertical="center" wrapText="1"/>
    </xf>
    <xf numFmtId="0" fontId="4" fillId="2" borderId="19" xfId="15" applyFont="1" applyFill="1" applyBorder="1" applyAlignment="1">
      <alignment horizontal="center" vertical="center" wrapText="1"/>
    </xf>
    <xf numFmtId="0" fontId="4" fillId="2" borderId="12" xfId="15" applyFont="1" applyFill="1" applyBorder="1" applyAlignment="1">
      <alignment vertical="center" wrapText="1"/>
    </xf>
    <xf numFmtId="0" fontId="4" fillId="2" borderId="12" xfId="15" applyFont="1" applyFill="1" applyBorder="1" applyAlignment="1">
      <alignment horizontal="center" vertical="center" wrapText="1"/>
    </xf>
    <xf numFmtId="0" fontId="4" fillId="0" borderId="0" xfId="10" applyFont="1" applyBorder="1" applyAlignment="1">
      <alignment horizontal="center" vertical="center" wrapText="1"/>
    </xf>
    <xf numFmtId="0" fontId="6" fillId="2" borderId="25" xfId="10" applyFont="1" applyFill="1" applyBorder="1" applyAlignment="1">
      <alignment horizontal="center" vertical="top" wrapText="1"/>
    </xf>
    <xf numFmtId="0" fontId="6" fillId="2" borderId="6" xfId="10" applyFont="1" applyFill="1" applyBorder="1" applyAlignment="1">
      <alignment horizontal="center" vertical="top" wrapText="1"/>
    </xf>
    <xf numFmtId="0" fontId="4" fillId="2" borderId="12" xfId="10" applyFont="1" applyFill="1" applyBorder="1" applyAlignment="1">
      <alignment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4" fillId="2" borderId="3" xfId="10" applyFont="1" applyFill="1" applyBorder="1" applyAlignment="1">
      <alignment horizontal="center" vertical="center" wrapText="1"/>
    </xf>
    <xf numFmtId="0" fontId="6" fillId="2" borderId="5" xfId="10" applyFont="1" applyFill="1" applyBorder="1" applyAlignment="1">
      <alignment horizontal="center" vertical="center" wrapText="1"/>
    </xf>
    <xf numFmtId="0" fontId="6" fillId="2" borderId="6" xfId="10" applyFont="1" applyFill="1" applyBorder="1" applyAlignment="1">
      <alignment horizontal="center" vertical="center" wrapText="1"/>
    </xf>
    <xf numFmtId="0" fontId="6" fillId="2" borderId="24" xfId="10" applyFont="1" applyFill="1" applyBorder="1" applyAlignment="1">
      <alignment horizontal="center" vertical="top" wrapText="1"/>
    </xf>
    <xf numFmtId="0" fontId="6" fillId="2" borderId="5" xfId="10" applyFont="1" applyFill="1" applyBorder="1" applyAlignment="1">
      <alignment horizontal="center" vertical="top" wrapText="1"/>
    </xf>
    <xf numFmtId="0" fontId="6" fillId="2" borderId="24" xfId="10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7" fillId="2" borderId="24" xfId="1" applyFont="1" applyFill="1" applyBorder="1" applyAlignment="1">
      <alignment horizontal="center" wrapText="1"/>
    </xf>
    <xf numFmtId="0" fontId="7" fillId="2" borderId="3" xfId="1" applyFont="1" applyFill="1" applyBorder="1" applyAlignment="1">
      <alignment horizontal="center" wrapText="1"/>
    </xf>
    <xf numFmtId="0" fontId="7" fillId="2" borderId="25" xfId="1" applyFont="1" applyFill="1" applyBorder="1" applyAlignment="1">
      <alignment horizontal="center" wrapText="1"/>
    </xf>
    <xf numFmtId="0" fontId="10" fillId="2" borderId="24" xfId="1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10" fillId="2" borderId="25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7" fillId="2" borderId="12" xfId="1" applyFont="1" applyFill="1" applyBorder="1" applyAlignment="1">
      <alignment horizontal="center" vertical="center" wrapText="1"/>
    </xf>
    <xf numFmtId="0" fontId="10" fillId="2" borderId="24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0" fontId="10" fillId="2" borderId="25" xfId="1" applyFont="1" applyFill="1" applyBorder="1" applyAlignment="1">
      <alignment horizontal="center" vertical="center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top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8" fillId="2" borderId="18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20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21" fillId="2" borderId="2" xfId="1" applyFont="1" applyFill="1" applyBorder="1" applyAlignment="1">
      <alignment horizontal="center" vertical="center" wrapText="1"/>
    </xf>
    <xf numFmtId="0" fontId="21" fillId="2" borderId="5" xfId="1" applyFont="1" applyFill="1" applyBorder="1" applyAlignment="1">
      <alignment horizontal="center" vertical="center" wrapText="1"/>
    </xf>
    <xf numFmtId="0" fontId="21" fillId="2" borderId="55" xfId="1" applyFont="1" applyFill="1" applyBorder="1" applyAlignment="1">
      <alignment horizontal="center" vertical="center" wrapText="1"/>
    </xf>
    <xf numFmtId="0" fontId="21" fillId="2" borderId="54" xfId="1" applyFont="1" applyFill="1" applyBorder="1" applyAlignment="1">
      <alignment horizontal="center" vertical="center" wrapText="1"/>
    </xf>
    <xf numFmtId="0" fontId="21" fillId="2" borderId="1" xfId="1" applyFont="1" applyFill="1" applyBorder="1" applyAlignment="1">
      <alignment horizontal="center" vertical="center" wrapText="1"/>
    </xf>
    <xf numFmtId="0" fontId="21" fillId="2" borderId="7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left" vertical="center"/>
    </xf>
    <xf numFmtId="0" fontId="7" fillId="2" borderId="26" xfId="1" applyFont="1" applyFill="1" applyBorder="1" applyAlignment="1">
      <alignment horizontal="center"/>
    </xf>
    <xf numFmtId="0" fontId="7" fillId="2" borderId="27" xfId="1" applyFont="1" applyFill="1" applyBorder="1" applyAlignment="1">
      <alignment horizontal="center"/>
    </xf>
    <xf numFmtId="0" fontId="60" fillId="2" borderId="21" xfId="4" applyFont="1" applyFill="1" applyBorder="1" applyAlignment="1">
      <alignment horizontal="center" vertical="center" wrapText="1"/>
    </xf>
    <xf numFmtId="0" fontId="60" fillId="2" borderId="32" xfId="4" applyFont="1" applyFill="1" applyBorder="1" applyAlignment="1">
      <alignment horizontal="center" vertical="center" wrapText="1"/>
    </xf>
    <xf numFmtId="0" fontId="19" fillId="2" borderId="11" xfId="1" applyFont="1" applyFill="1" applyBorder="1" applyAlignment="1">
      <alignment horizontal="center" vertical="center" wrapText="1"/>
    </xf>
    <xf numFmtId="0" fontId="19" fillId="2" borderId="31" xfId="1" applyFont="1" applyFill="1" applyBorder="1" applyAlignment="1">
      <alignment horizontal="center" vertical="center" wrapText="1"/>
    </xf>
    <xf numFmtId="0" fontId="67" fillId="0" borderId="0" xfId="4" applyFont="1" applyAlignment="1">
      <alignment horizontal="left" vertical="center" wrapText="1"/>
    </xf>
    <xf numFmtId="0" fontId="61" fillId="0" borderId="0" xfId="4" applyFont="1" applyAlignment="1">
      <alignment horizontal="left" vertical="center" wrapText="1"/>
    </xf>
    <xf numFmtId="0" fontId="19" fillId="2" borderId="9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vertical="center" wrapText="1"/>
    </xf>
    <xf numFmtId="0" fontId="7" fillId="2" borderId="14" xfId="1" applyFont="1" applyFill="1" applyBorder="1" applyAlignment="1">
      <alignment horizontal="center" wrapText="1"/>
    </xf>
    <xf numFmtId="0" fontId="21" fillId="0" borderId="20" xfId="1" applyFont="1" applyBorder="1" applyAlignment="1">
      <alignment horizontal="right" vertical="center"/>
    </xf>
    <xf numFmtId="0" fontId="7" fillId="0" borderId="0" xfId="1" applyFont="1" applyBorder="1" applyAlignment="1">
      <alignment horizontal="center" vertical="center"/>
    </xf>
    <xf numFmtId="0" fontId="27" fillId="0" borderId="20" xfId="1" applyFont="1" applyBorder="1" applyAlignment="1">
      <alignment horizontal="center" vertical="center"/>
    </xf>
    <xf numFmtId="0" fontId="21" fillId="0" borderId="0" xfId="1" applyFont="1" applyBorder="1" applyAlignment="1">
      <alignment horizontal="center"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7" fillId="2" borderId="26" xfId="15" applyFont="1" applyFill="1" applyBorder="1" applyAlignment="1">
      <alignment vertical="center" wrapText="1"/>
    </xf>
    <xf numFmtId="0" fontId="7" fillId="2" borderId="27" xfId="15" applyFont="1" applyFill="1" applyBorder="1" applyAlignment="1">
      <alignment vertical="center" wrapText="1"/>
    </xf>
    <xf numFmtId="0" fontId="7" fillId="2" borderId="13" xfId="15" applyFont="1" applyFill="1" applyBorder="1" applyAlignment="1">
      <alignment horizontal="center" vertical="center" wrapText="1"/>
    </xf>
    <xf numFmtId="0" fontId="7" fillId="2" borderId="12" xfId="15" applyFont="1" applyFill="1" applyBorder="1" applyAlignment="1">
      <alignment horizontal="center" vertical="center" wrapText="1"/>
    </xf>
    <xf numFmtId="0" fontId="7" fillId="2" borderId="19" xfId="15" applyFont="1" applyFill="1" applyBorder="1" applyAlignment="1">
      <alignment horizontal="center" vertical="center" wrapText="1"/>
    </xf>
    <xf numFmtId="0" fontId="4" fillId="2" borderId="12" xfId="5" applyFont="1" applyFill="1" applyBorder="1" applyAlignment="1">
      <alignment vertical="center" wrapText="1"/>
    </xf>
    <xf numFmtId="0" fontId="4" fillId="2" borderId="14" xfId="5" applyFont="1" applyFill="1" applyBorder="1" applyAlignment="1">
      <alignment horizontal="center" vertical="center" wrapText="1"/>
    </xf>
    <xf numFmtId="0" fontId="4" fillId="2" borderId="19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wrapText="1"/>
    </xf>
    <xf numFmtId="0" fontId="4" fillId="2" borderId="24" xfId="5" applyFont="1" applyFill="1" applyBorder="1" applyAlignment="1">
      <alignment horizontal="center" wrapText="1"/>
    </xf>
    <xf numFmtId="0" fontId="4" fillId="2" borderId="5" xfId="5" applyFont="1" applyFill="1" applyBorder="1" applyAlignment="1">
      <alignment horizontal="center" wrapText="1"/>
    </xf>
    <xf numFmtId="0" fontId="4" fillId="3" borderId="2" xfId="5" applyFont="1" applyFill="1" applyBorder="1" applyAlignment="1">
      <alignment horizontal="center" wrapText="1"/>
    </xf>
    <xf numFmtId="0" fontId="4" fillId="3" borderId="24" xfId="5" applyFont="1" applyFill="1" applyBorder="1" applyAlignment="1">
      <alignment horizontal="center" wrapText="1"/>
    </xf>
    <xf numFmtId="0" fontId="4" fillId="3" borderId="5" xfId="5" applyFont="1" applyFill="1" applyBorder="1" applyAlignment="1">
      <alignment horizontal="center" wrapText="1"/>
    </xf>
    <xf numFmtId="0" fontId="4" fillId="2" borderId="1" xfId="5" applyFont="1" applyFill="1" applyBorder="1" applyAlignment="1">
      <alignment horizontal="center" wrapText="1"/>
    </xf>
    <xf numFmtId="0" fontId="4" fillId="2" borderId="4" xfId="5" applyFont="1" applyFill="1" applyBorder="1" applyAlignment="1">
      <alignment horizontal="center" wrapText="1"/>
    </xf>
    <xf numFmtId="0" fontId="4" fillId="2" borderId="7" xfId="5" applyFont="1" applyFill="1" applyBorder="1" applyAlignment="1">
      <alignment horizontal="center" wrapText="1"/>
    </xf>
    <xf numFmtId="0" fontId="4" fillId="3" borderId="3" xfId="5" applyFont="1" applyFill="1" applyBorder="1" applyAlignment="1">
      <alignment horizontal="center" vertical="center" wrapText="1"/>
    </xf>
    <xf numFmtId="0" fontId="4" fillId="3" borderId="25" xfId="5" applyFont="1" applyFill="1" applyBorder="1" applyAlignment="1">
      <alignment horizontal="center" vertical="center" wrapText="1"/>
    </xf>
    <xf numFmtId="0" fontId="4" fillId="3" borderId="6" xfId="5" applyFont="1" applyFill="1" applyBorder="1" applyAlignment="1">
      <alignment horizontal="center" vertical="center" wrapText="1"/>
    </xf>
    <xf numFmtId="0" fontId="4" fillId="2" borderId="13" xfId="5" applyFont="1" applyFill="1" applyBorder="1" applyAlignment="1">
      <alignment horizontal="center" vertical="center" wrapText="1"/>
    </xf>
    <xf numFmtId="0" fontId="4" fillId="2" borderId="12" xfId="5" applyFont="1" applyFill="1" applyBorder="1" applyAlignment="1">
      <alignment horizontal="center" vertical="center" wrapText="1"/>
    </xf>
    <xf numFmtId="0" fontId="7" fillId="0" borderId="0" xfId="15" applyFont="1" applyFill="1" applyBorder="1" applyAlignment="1">
      <alignment horizontal="center" vertical="center" wrapText="1"/>
    </xf>
    <xf numFmtId="0" fontId="4" fillId="2" borderId="12" xfId="3" applyFont="1" applyFill="1" applyBorder="1" applyAlignment="1">
      <alignment vertical="center" wrapText="1"/>
    </xf>
    <xf numFmtId="0" fontId="4" fillId="2" borderId="14" xfId="3" applyFont="1" applyFill="1" applyBorder="1" applyAlignment="1">
      <alignment horizontal="center" vertical="center" wrapText="1"/>
    </xf>
    <xf numFmtId="0" fontId="4" fillId="2" borderId="19" xfId="3" applyFont="1" applyFill="1" applyBorder="1" applyAlignment="1">
      <alignment horizontal="center" vertical="center" wrapText="1"/>
    </xf>
    <xf numFmtId="0" fontId="7" fillId="0" borderId="0" xfId="13" applyFont="1" applyBorder="1" applyAlignment="1">
      <alignment horizontal="center" vertical="center" wrapText="1"/>
    </xf>
  </cellXfs>
  <cellStyles count="33">
    <cellStyle name="Comma 2" xfId="28"/>
    <cellStyle name="Normal" xfId="0" builtinId="0"/>
    <cellStyle name="Normal 10" xfId="27"/>
    <cellStyle name="Normal 2" xfId="1"/>
    <cellStyle name="Normal 2 2" xfId="2"/>
    <cellStyle name="Normal 2 2 2" xfId="5"/>
    <cellStyle name="Normal 2 2 2 2" xfId="14"/>
    <cellStyle name="Normal 2 2 2 3" xfId="15"/>
    <cellStyle name="Normal 2 2 3" xfId="12"/>
    <cellStyle name="Normal 2 3" xfId="22"/>
    <cellStyle name="Normal 3" xfId="3"/>
    <cellStyle name="Normal 3 2" xfId="13"/>
    <cellStyle name="Normal 3 2 2" xfId="18"/>
    <cellStyle name="Normal 4" xfId="4"/>
    <cellStyle name="Normal 4 2" xfId="6"/>
    <cellStyle name="Normal 4 2 2" xfId="9"/>
    <cellStyle name="Normal 4 2 2 2" xfId="16"/>
    <cellStyle name="Normal 4 2 2 2 2" xfId="21"/>
    <cellStyle name="Normal 4 3" xfId="8"/>
    <cellStyle name="Normal 4 3 2" xfId="17"/>
    <cellStyle name="Normal 4 3 2 2" xfId="25"/>
    <cellStyle name="Normal 5" xfId="7"/>
    <cellStyle name="Normal 5 2" xfId="11"/>
    <cellStyle name="Normal 5 2 2" xfId="29"/>
    <cellStyle name="Normal 6" xfId="10"/>
    <cellStyle name="Normal 6 2" xfId="24"/>
    <cellStyle name="Normal 7" xfId="19"/>
    <cellStyle name="Normal 7 2" xfId="30"/>
    <cellStyle name="Normal 8" xfId="20"/>
    <cellStyle name="Normal 8 2" xfId="26"/>
    <cellStyle name="Normal 8 2 2" xfId="32"/>
    <cellStyle name="Normal 9" xfId="23"/>
    <cellStyle name="Normal 9 2" xfId="31"/>
  </cellStyles>
  <dxfs count="0"/>
  <tableStyles count="0" defaultTableStyle="TableStyleMedium2" defaultPivotStyle="PivotStyleLight16"/>
  <colors>
    <mruColors>
      <color rgb="FFF2F2F2"/>
      <color rgb="FF808080"/>
      <color rgb="FF7F7F7F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66"/>
  <sheetViews>
    <sheetView workbookViewId="0">
      <selection activeCell="H29" sqref="H29"/>
    </sheetView>
  </sheetViews>
  <sheetFormatPr defaultRowHeight="15" x14ac:dyDescent="0.25"/>
  <cols>
    <col min="1" max="1" width="6.42578125" customWidth="1"/>
    <col min="2" max="2" width="61.28515625" customWidth="1"/>
    <col min="4" max="4" width="67.140625" customWidth="1"/>
  </cols>
  <sheetData>
    <row r="1" spans="1:4" ht="16.5" customHeight="1" x14ac:dyDescent="0.25">
      <c r="A1" s="728" t="s">
        <v>533</v>
      </c>
      <c r="B1" s="728"/>
      <c r="C1" s="19"/>
      <c r="D1" s="20" t="s">
        <v>381</v>
      </c>
    </row>
    <row r="2" spans="1:4" x14ac:dyDescent="0.25">
      <c r="A2" s="21" t="s">
        <v>89</v>
      </c>
      <c r="B2" s="22" t="s">
        <v>382</v>
      </c>
      <c r="C2" s="23" t="s">
        <v>89</v>
      </c>
      <c r="D2" s="24" t="s">
        <v>383</v>
      </c>
    </row>
    <row r="3" spans="1:4" x14ac:dyDescent="0.25">
      <c r="A3" s="21" t="s">
        <v>384</v>
      </c>
      <c r="B3" s="22" t="s">
        <v>385</v>
      </c>
      <c r="C3" s="23" t="s">
        <v>384</v>
      </c>
      <c r="D3" s="24" t="s">
        <v>278</v>
      </c>
    </row>
    <row r="4" spans="1:4" x14ac:dyDescent="0.25">
      <c r="A4" s="21" t="s">
        <v>145</v>
      </c>
      <c r="B4" s="22" t="s">
        <v>386</v>
      </c>
      <c r="C4" s="23" t="s">
        <v>145</v>
      </c>
      <c r="D4" s="24" t="s">
        <v>280</v>
      </c>
    </row>
    <row r="5" spans="1:4" x14ac:dyDescent="0.25">
      <c r="A5" s="21" t="s">
        <v>171</v>
      </c>
      <c r="B5" s="22" t="s">
        <v>387</v>
      </c>
      <c r="C5" s="23" t="s">
        <v>171</v>
      </c>
      <c r="D5" s="24" t="s">
        <v>303</v>
      </c>
    </row>
    <row r="6" spans="1:4" ht="25.5" x14ac:dyDescent="0.25">
      <c r="A6" s="21" t="s">
        <v>388</v>
      </c>
      <c r="B6" s="22" t="s">
        <v>389</v>
      </c>
      <c r="C6" s="23" t="s">
        <v>388</v>
      </c>
      <c r="D6" s="24" t="s">
        <v>390</v>
      </c>
    </row>
    <row r="7" spans="1:4" x14ac:dyDescent="0.25">
      <c r="A7" s="21" t="s">
        <v>93</v>
      </c>
      <c r="B7" s="22" t="s">
        <v>391</v>
      </c>
      <c r="C7" s="23" t="s">
        <v>93</v>
      </c>
      <c r="D7" s="24" t="s">
        <v>392</v>
      </c>
    </row>
    <row r="8" spans="1:4" x14ac:dyDescent="0.25">
      <c r="A8" s="21" t="s">
        <v>393</v>
      </c>
      <c r="B8" s="22" t="s">
        <v>394</v>
      </c>
      <c r="C8" s="23" t="s">
        <v>393</v>
      </c>
      <c r="D8" s="24" t="s">
        <v>395</v>
      </c>
    </row>
    <row r="9" spans="1:4" x14ac:dyDescent="0.25">
      <c r="A9" s="21" t="s">
        <v>396</v>
      </c>
      <c r="B9" s="22" t="s">
        <v>397</v>
      </c>
      <c r="C9" s="23" t="s">
        <v>396</v>
      </c>
      <c r="D9" s="24" t="s">
        <v>398</v>
      </c>
    </row>
    <row r="10" spans="1:4" ht="25.5" x14ac:dyDescent="0.25">
      <c r="A10" s="21" t="s">
        <v>15</v>
      </c>
      <c r="B10" s="22" t="s">
        <v>399</v>
      </c>
      <c r="C10" s="23" t="s">
        <v>15</v>
      </c>
      <c r="D10" s="24" t="s">
        <v>400</v>
      </c>
    </row>
    <row r="11" spans="1:4" x14ac:dyDescent="0.25">
      <c r="A11" s="21" t="s">
        <v>95</v>
      </c>
      <c r="B11" s="22" t="s">
        <v>401</v>
      </c>
      <c r="C11" s="23" t="s">
        <v>95</v>
      </c>
      <c r="D11" s="24" t="s">
        <v>402</v>
      </c>
    </row>
    <row r="12" spans="1:4" x14ac:dyDescent="0.25">
      <c r="A12" s="21" t="s">
        <v>96</v>
      </c>
      <c r="B12" s="22" t="s">
        <v>403</v>
      </c>
      <c r="C12" s="23" t="s">
        <v>96</v>
      </c>
      <c r="D12" s="24" t="s">
        <v>404</v>
      </c>
    </row>
    <row r="13" spans="1:4" x14ac:dyDescent="0.25">
      <c r="A13" s="21" t="s">
        <v>97</v>
      </c>
      <c r="B13" s="22" t="s">
        <v>405</v>
      </c>
      <c r="C13" s="23" t="s">
        <v>97</v>
      </c>
      <c r="D13" s="24" t="s">
        <v>406</v>
      </c>
    </row>
    <row r="14" spans="1:4" x14ac:dyDescent="0.25">
      <c r="A14" s="21" t="s">
        <v>407</v>
      </c>
      <c r="B14" s="22" t="s">
        <v>408</v>
      </c>
      <c r="C14" s="23" t="s">
        <v>407</v>
      </c>
      <c r="D14" s="24" t="s">
        <v>409</v>
      </c>
    </row>
    <row r="15" spans="1:4" x14ac:dyDescent="0.25">
      <c r="A15" s="21" t="s">
        <v>410</v>
      </c>
      <c r="B15" s="22" t="s">
        <v>411</v>
      </c>
      <c r="C15" s="23" t="s">
        <v>410</v>
      </c>
      <c r="D15" s="24" t="s">
        <v>412</v>
      </c>
    </row>
    <row r="16" spans="1:4" x14ac:dyDescent="0.25">
      <c r="A16" s="21" t="s">
        <v>413</v>
      </c>
      <c r="B16" s="22" t="s">
        <v>414</v>
      </c>
      <c r="C16" s="23" t="s">
        <v>413</v>
      </c>
      <c r="D16" s="24" t="s">
        <v>415</v>
      </c>
    </row>
    <row r="17" spans="1:4" x14ac:dyDescent="0.25">
      <c r="A17" s="21" t="s">
        <v>416</v>
      </c>
      <c r="B17" s="22" t="s">
        <v>417</v>
      </c>
      <c r="C17" s="23" t="s">
        <v>416</v>
      </c>
      <c r="D17" s="24" t="s">
        <v>418</v>
      </c>
    </row>
    <row r="18" spans="1:4" x14ac:dyDescent="0.25">
      <c r="A18" s="21" t="s">
        <v>419</v>
      </c>
      <c r="B18" s="22" t="s">
        <v>420</v>
      </c>
      <c r="C18" s="23" t="s">
        <v>419</v>
      </c>
      <c r="D18" s="24" t="s">
        <v>421</v>
      </c>
    </row>
    <row r="19" spans="1:4" x14ac:dyDescent="0.25">
      <c r="A19" s="21" t="s">
        <v>422</v>
      </c>
      <c r="B19" s="22" t="s">
        <v>423</v>
      </c>
      <c r="C19" s="23" t="s">
        <v>422</v>
      </c>
      <c r="D19" s="24" t="s">
        <v>424</v>
      </c>
    </row>
    <row r="20" spans="1:4" x14ac:dyDescent="0.25">
      <c r="A20" s="21" t="s">
        <v>425</v>
      </c>
      <c r="B20" s="22" t="s">
        <v>426</v>
      </c>
      <c r="C20" s="23" t="s">
        <v>425</v>
      </c>
      <c r="D20" s="24" t="s">
        <v>427</v>
      </c>
    </row>
    <row r="21" spans="1:4" x14ac:dyDescent="0.25">
      <c r="A21" s="21" t="s">
        <v>657</v>
      </c>
      <c r="B21" s="22" t="s">
        <v>658</v>
      </c>
      <c r="C21" s="23" t="s">
        <v>657</v>
      </c>
      <c r="D21" s="24" t="s">
        <v>659</v>
      </c>
    </row>
    <row r="22" spans="1:4" x14ac:dyDescent="0.25">
      <c r="A22" s="38"/>
      <c r="B22" s="39"/>
      <c r="C22" s="274"/>
      <c r="D22" s="275"/>
    </row>
    <row r="23" spans="1:4" ht="7.5" customHeight="1" x14ac:dyDescent="0.25">
      <c r="A23" s="38"/>
      <c r="B23" s="39"/>
      <c r="C23" s="24"/>
    </row>
    <row r="24" spans="1:4" ht="15" customHeight="1" x14ac:dyDescent="0.25">
      <c r="A24" s="25" t="s">
        <v>281</v>
      </c>
      <c r="B24" s="265" t="s">
        <v>428</v>
      </c>
      <c r="C24" s="26"/>
    </row>
    <row r="25" spans="1:4" ht="11.25" customHeight="1" x14ac:dyDescent="0.25">
      <c r="A25" s="25"/>
      <c r="B25" s="264" t="s">
        <v>429</v>
      </c>
      <c r="C25" s="27"/>
    </row>
    <row r="26" spans="1:4" x14ac:dyDescent="0.25">
      <c r="A26" s="28"/>
    </row>
    <row r="27" spans="1:4" x14ac:dyDescent="0.25">
      <c r="A27" s="28"/>
    </row>
    <row r="28" spans="1:4" ht="15.75" x14ac:dyDescent="0.25">
      <c r="A28" s="729" t="s">
        <v>430</v>
      </c>
      <c r="B28" s="729"/>
      <c r="C28" s="730" t="s">
        <v>431</v>
      </c>
      <c r="D28" s="730"/>
    </row>
    <row r="29" spans="1:4" x14ac:dyDescent="0.25">
      <c r="A29" s="727"/>
      <c r="B29" s="727"/>
      <c r="C29" s="24"/>
      <c r="D29" s="24"/>
    </row>
    <row r="30" spans="1:4" x14ac:dyDescent="0.25">
      <c r="A30" s="21" t="s">
        <v>123</v>
      </c>
      <c r="B30" s="29" t="s">
        <v>432</v>
      </c>
      <c r="C30" s="21" t="s">
        <v>123</v>
      </c>
      <c r="D30" s="24" t="s">
        <v>433</v>
      </c>
    </row>
    <row r="31" spans="1:4" x14ac:dyDescent="0.25">
      <c r="A31" s="30" t="s">
        <v>434</v>
      </c>
      <c r="B31" s="29" t="s">
        <v>435</v>
      </c>
      <c r="C31" s="30" t="s">
        <v>434</v>
      </c>
      <c r="D31" s="24" t="s">
        <v>436</v>
      </c>
    </row>
    <row r="32" spans="1:4" x14ac:dyDescent="0.25">
      <c r="A32" s="21">
        <v>0</v>
      </c>
      <c r="B32" s="29" t="s">
        <v>437</v>
      </c>
      <c r="C32" s="21">
        <v>0</v>
      </c>
      <c r="D32" s="24" t="s">
        <v>438</v>
      </c>
    </row>
    <row r="33" spans="1:4" x14ac:dyDescent="0.25">
      <c r="A33" s="21" t="s">
        <v>439</v>
      </c>
      <c r="B33" s="29" t="s">
        <v>440</v>
      </c>
      <c r="C33" s="21" t="s">
        <v>439</v>
      </c>
      <c r="D33" s="24" t="s">
        <v>441</v>
      </c>
    </row>
    <row r="34" spans="1:4" x14ac:dyDescent="0.25">
      <c r="A34" s="21" t="s">
        <v>442</v>
      </c>
      <c r="B34" s="29" t="s">
        <v>443</v>
      </c>
      <c r="C34" s="21" t="s">
        <v>442</v>
      </c>
      <c r="D34" s="24" t="s">
        <v>444</v>
      </c>
    </row>
    <row r="35" spans="1:4" x14ac:dyDescent="0.25">
      <c r="A35" s="31" t="s">
        <v>445</v>
      </c>
      <c r="B35" s="29" t="s">
        <v>446</v>
      </c>
      <c r="C35" s="31" t="s">
        <v>445</v>
      </c>
      <c r="D35" s="24" t="s">
        <v>447</v>
      </c>
    </row>
    <row r="36" spans="1:4" x14ac:dyDescent="0.25">
      <c r="A36" s="32" t="s">
        <v>281</v>
      </c>
      <c r="B36" s="29" t="s">
        <v>448</v>
      </c>
      <c r="C36" s="32" t="s">
        <v>281</v>
      </c>
      <c r="D36" s="24" t="s">
        <v>449</v>
      </c>
    </row>
    <row r="37" spans="1:4" x14ac:dyDescent="0.25">
      <c r="A37" s="28"/>
    </row>
    <row r="38" spans="1:4" x14ac:dyDescent="0.25">
      <c r="A38" s="28"/>
    </row>
    <row r="39" spans="1:4" ht="15.75" x14ac:dyDescent="0.25">
      <c r="A39" s="729" t="s">
        <v>450</v>
      </c>
      <c r="B39" s="729"/>
      <c r="C39" s="730" t="s">
        <v>451</v>
      </c>
      <c r="D39" s="730"/>
    </row>
    <row r="40" spans="1:4" x14ac:dyDescent="0.25">
      <c r="A40" s="727"/>
      <c r="B40" s="727"/>
      <c r="C40" s="24"/>
      <c r="D40" s="24"/>
    </row>
    <row r="41" spans="1:4" x14ac:dyDescent="0.25">
      <c r="A41" s="21" t="s">
        <v>452</v>
      </c>
      <c r="B41" s="29" t="s">
        <v>453</v>
      </c>
      <c r="C41" s="23" t="s">
        <v>454</v>
      </c>
      <c r="D41" s="24" t="s">
        <v>455</v>
      </c>
    </row>
    <row r="42" spans="1:4" x14ac:dyDescent="0.25">
      <c r="A42" s="33" t="s">
        <v>456</v>
      </c>
      <c r="B42" s="34" t="s">
        <v>457</v>
      </c>
      <c r="C42" s="35"/>
      <c r="D42" s="36"/>
    </row>
    <row r="43" spans="1:4" x14ac:dyDescent="0.25">
      <c r="A43" s="33" t="s">
        <v>199</v>
      </c>
      <c r="B43" s="34" t="s">
        <v>458</v>
      </c>
      <c r="C43" s="35" t="s">
        <v>199</v>
      </c>
      <c r="D43" s="36" t="s">
        <v>459</v>
      </c>
    </row>
    <row r="44" spans="1:4" x14ac:dyDescent="0.25">
      <c r="A44" s="33" t="s">
        <v>460</v>
      </c>
      <c r="B44" s="34" t="s">
        <v>461</v>
      </c>
      <c r="C44" s="35" t="s">
        <v>462</v>
      </c>
      <c r="D44" s="36" t="s">
        <v>463</v>
      </c>
    </row>
    <row r="45" spans="1:4" x14ac:dyDescent="0.25">
      <c r="A45" s="33" t="s">
        <v>464</v>
      </c>
      <c r="B45" s="34" t="s">
        <v>465</v>
      </c>
      <c r="C45" s="35" t="s">
        <v>466</v>
      </c>
      <c r="D45" s="36" t="s">
        <v>467</v>
      </c>
    </row>
    <row r="46" spans="1:4" x14ac:dyDescent="0.25">
      <c r="A46" s="33" t="s">
        <v>178</v>
      </c>
      <c r="B46" s="34" t="s">
        <v>468</v>
      </c>
      <c r="C46" s="35" t="s">
        <v>178</v>
      </c>
      <c r="D46" s="36" t="s">
        <v>469</v>
      </c>
    </row>
    <row r="47" spans="1:4" x14ac:dyDescent="0.25">
      <c r="A47" s="33" t="s">
        <v>470</v>
      </c>
      <c r="B47" s="34" t="s">
        <v>471</v>
      </c>
      <c r="C47" s="35" t="s">
        <v>472</v>
      </c>
      <c r="D47" s="36" t="s">
        <v>473</v>
      </c>
    </row>
    <row r="48" spans="1:4" x14ac:dyDescent="0.25">
      <c r="A48" s="33" t="s">
        <v>474</v>
      </c>
      <c r="B48" s="34" t="s">
        <v>475</v>
      </c>
      <c r="C48" s="35" t="s">
        <v>476</v>
      </c>
      <c r="D48" s="36" t="s">
        <v>477</v>
      </c>
    </row>
    <row r="49" spans="1:4" x14ac:dyDescent="0.25">
      <c r="A49" s="33" t="s">
        <v>478</v>
      </c>
      <c r="B49" s="34" t="s">
        <v>479</v>
      </c>
      <c r="C49" s="35" t="s">
        <v>480</v>
      </c>
      <c r="D49" s="36" t="s">
        <v>481</v>
      </c>
    </row>
    <row r="50" spans="1:4" x14ac:dyDescent="0.25">
      <c r="A50" s="33" t="s">
        <v>15</v>
      </c>
      <c r="B50" s="34" t="s">
        <v>482</v>
      </c>
      <c r="C50" s="35" t="s">
        <v>15</v>
      </c>
      <c r="D50" s="36" t="s">
        <v>483</v>
      </c>
    </row>
    <row r="51" spans="1:4" x14ac:dyDescent="0.25">
      <c r="A51" s="33" t="s">
        <v>16</v>
      </c>
      <c r="B51" s="34" t="s">
        <v>484</v>
      </c>
      <c r="C51" s="35" t="s">
        <v>16</v>
      </c>
      <c r="D51" s="36" t="s">
        <v>485</v>
      </c>
    </row>
    <row r="52" spans="1:4" x14ac:dyDescent="0.25">
      <c r="A52" s="33" t="s">
        <v>17</v>
      </c>
      <c r="B52" s="34" t="s">
        <v>486</v>
      </c>
      <c r="C52" s="35" t="s">
        <v>17</v>
      </c>
      <c r="D52" s="36" t="s">
        <v>487</v>
      </c>
    </row>
    <row r="53" spans="1:4" x14ac:dyDescent="0.25">
      <c r="A53" s="33" t="s">
        <v>18</v>
      </c>
      <c r="B53" s="34" t="s">
        <v>488</v>
      </c>
      <c r="C53" s="35" t="s">
        <v>18</v>
      </c>
      <c r="D53" s="36" t="s">
        <v>489</v>
      </c>
    </row>
    <row r="54" spans="1:4" x14ac:dyDescent="0.25">
      <c r="A54" s="34" t="s">
        <v>490</v>
      </c>
      <c r="B54" s="34" t="s">
        <v>491</v>
      </c>
      <c r="C54" s="35" t="s">
        <v>492</v>
      </c>
      <c r="D54" s="36" t="s">
        <v>493</v>
      </c>
    </row>
    <row r="55" spans="1:4" x14ac:dyDescent="0.25">
      <c r="A55" s="33" t="s">
        <v>494</v>
      </c>
      <c r="B55" s="34" t="s">
        <v>495</v>
      </c>
      <c r="C55" s="35" t="s">
        <v>496</v>
      </c>
      <c r="D55" s="36" t="s">
        <v>497</v>
      </c>
    </row>
    <row r="56" spans="1:4" x14ac:dyDescent="0.25">
      <c r="A56" s="33" t="s">
        <v>498</v>
      </c>
      <c r="B56" s="34" t="s">
        <v>499</v>
      </c>
      <c r="C56" s="35" t="s">
        <v>500</v>
      </c>
      <c r="D56" s="36" t="s">
        <v>114</v>
      </c>
    </row>
    <row r="57" spans="1:4" x14ac:dyDescent="0.25">
      <c r="A57" s="33" t="s">
        <v>501</v>
      </c>
      <c r="B57" s="34" t="s">
        <v>502</v>
      </c>
      <c r="C57" s="35" t="s">
        <v>503</v>
      </c>
      <c r="D57" s="36" t="s">
        <v>115</v>
      </c>
    </row>
    <row r="58" spans="1:4" x14ac:dyDescent="0.25">
      <c r="A58" s="33" t="s">
        <v>504</v>
      </c>
      <c r="B58" s="34" t="s">
        <v>504</v>
      </c>
      <c r="C58" s="35" t="s">
        <v>116</v>
      </c>
      <c r="D58" s="36" t="s">
        <v>116</v>
      </c>
    </row>
    <row r="59" spans="1:4" x14ac:dyDescent="0.25">
      <c r="A59" s="33" t="s">
        <v>505</v>
      </c>
      <c r="B59" s="34" t="s">
        <v>505</v>
      </c>
      <c r="C59" s="35" t="s">
        <v>506</v>
      </c>
      <c r="D59" s="36" t="s">
        <v>117</v>
      </c>
    </row>
    <row r="60" spans="1:4" x14ac:dyDescent="0.25">
      <c r="A60" s="33" t="s">
        <v>507</v>
      </c>
      <c r="B60" s="34" t="s">
        <v>507</v>
      </c>
      <c r="C60" s="35" t="s">
        <v>508</v>
      </c>
      <c r="D60" s="36" t="s">
        <v>118</v>
      </c>
    </row>
    <row r="61" spans="1:4" x14ac:dyDescent="0.25">
      <c r="A61" s="33" t="s">
        <v>509</v>
      </c>
      <c r="B61" s="34" t="s">
        <v>510</v>
      </c>
      <c r="C61" s="35" t="s">
        <v>511</v>
      </c>
      <c r="D61" s="36" t="s">
        <v>512</v>
      </c>
    </row>
    <row r="62" spans="1:4" x14ac:dyDescent="0.25">
      <c r="A62" s="33" t="s">
        <v>513</v>
      </c>
      <c r="B62" s="34" t="s">
        <v>514</v>
      </c>
      <c r="C62" s="35" t="s">
        <v>515</v>
      </c>
      <c r="D62" s="36" t="s">
        <v>516</v>
      </c>
    </row>
    <row r="63" spans="1:4" x14ac:dyDescent="0.25">
      <c r="A63" s="34" t="s">
        <v>517</v>
      </c>
      <c r="B63" s="34" t="s">
        <v>518</v>
      </c>
      <c r="C63" s="35" t="s">
        <v>519</v>
      </c>
      <c r="D63" s="36" t="s">
        <v>520</v>
      </c>
    </row>
    <row r="64" spans="1:4" x14ac:dyDescent="0.25">
      <c r="A64" s="33" t="s">
        <v>521</v>
      </c>
      <c r="B64" s="34" t="s">
        <v>522</v>
      </c>
      <c r="C64" s="35" t="s">
        <v>523</v>
      </c>
      <c r="D64" s="36" t="s">
        <v>524</v>
      </c>
    </row>
    <row r="65" spans="1:4" x14ac:dyDescent="0.25">
      <c r="A65" s="33" t="s">
        <v>525</v>
      </c>
      <c r="B65" s="34" t="s">
        <v>526</v>
      </c>
      <c r="C65" s="35" t="s">
        <v>527</v>
      </c>
      <c r="D65" s="36" t="s">
        <v>528</v>
      </c>
    </row>
    <row r="66" spans="1:4" x14ac:dyDescent="0.25">
      <c r="A66" s="37" t="s">
        <v>529</v>
      </c>
      <c r="B66" s="34" t="s">
        <v>530</v>
      </c>
      <c r="C66" s="35" t="s">
        <v>531</v>
      </c>
      <c r="D66" s="36" t="s">
        <v>532</v>
      </c>
    </row>
  </sheetData>
  <mergeCells count="7">
    <mergeCell ref="A40:B40"/>
    <mergeCell ref="A1:B1"/>
    <mergeCell ref="A28:B28"/>
    <mergeCell ref="C28:D28"/>
    <mergeCell ref="A29:B29"/>
    <mergeCell ref="A39:B39"/>
    <mergeCell ref="C39:D3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25"/>
  <sheetViews>
    <sheetView zoomScaleNormal="100" workbookViewId="0">
      <selection activeCell="G29" sqref="G29"/>
    </sheetView>
  </sheetViews>
  <sheetFormatPr defaultRowHeight="15" x14ac:dyDescent="0.25"/>
  <cols>
    <col min="1" max="1" width="9.140625" style="92"/>
    <col min="2" max="2" width="11.5703125" style="99" customWidth="1"/>
    <col min="3" max="3" width="17.85546875" style="99" customWidth="1"/>
    <col min="4" max="4" width="15.7109375" style="99" customWidth="1"/>
    <col min="5" max="5" width="13.140625" style="159" customWidth="1"/>
    <col min="6" max="6" width="20.140625" style="99" customWidth="1"/>
    <col min="7" max="7" width="16.7109375" style="99" customWidth="1"/>
    <col min="8" max="8" width="10.140625" style="99" customWidth="1"/>
    <col min="9" max="9" width="9.140625" style="99"/>
    <col min="10" max="10" width="11.5703125" style="99" customWidth="1"/>
    <col min="11" max="11" width="13" style="99" customWidth="1"/>
    <col min="12" max="12" width="11.5703125" style="159" customWidth="1"/>
    <col min="13" max="13" width="12" style="99" customWidth="1"/>
    <col min="14" max="14" width="16.85546875" style="99" customWidth="1"/>
    <col min="15" max="16384" width="9.140625" style="92"/>
  </cols>
  <sheetData>
    <row r="1" spans="1:14" x14ac:dyDescent="0.25">
      <c r="A1" s="74" t="s">
        <v>126</v>
      </c>
      <c r="B1" s="69"/>
      <c r="C1" s="69"/>
      <c r="D1" s="69"/>
      <c r="E1" s="156"/>
      <c r="F1" s="69"/>
      <c r="G1" s="69"/>
      <c r="H1" s="69"/>
      <c r="I1" s="69"/>
      <c r="J1" s="69"/>
      <c r="K1" s="69"/>
      <c r="L1" s="156"/>
    </row>
    <row r="2" spans="1:14" x14ac:dyDescent="0.25">
      <c r="A2" s="60" t="s">
        <v>793</v>
      </c>
      <c r="B2" s="69"/>
      <c r="C2" s="69"/>
      <c r="D2" s="69"/>
      <c r="E2" s="156"/>
      <c r="F2" s="69"/>
      <c r="H2" s="69"/>
      <c r="J2" s="69"/>
      <c r="K2" s="69"/>
      <c r="L2" s="156"/>
    </row>
    <row r="3" spans="1:14" x14ac:dyDescent="0.25">
      <c r="A3" s="4" t="s">
        <v>111</v>
      </c>
      <c r="B3" s="69"/>
      <c r="C3" s="69"/>
      <c r="D3" s="69"/>
      <c r="E3" s="156"/>
      <c r="F3" s="69"/>
      <c r="G3" s="69"/>
      <c r="H3" s="69"/>
      <c r="I3" s="69"/>
      <c r="J3" s="69"/>
      <c r="K3" s="69"/>
      <c r="L3" s="156"/>
      <c r="N3" s="392" t="s">
        <v>818</v>
      </c>
    </row>
    <row r="4" spans="1:14" ht="102" x14ac:dyDescent="0.25">
      <c r="A4" s="5"/>
      <c r="B4" s="6" t="s">
        <v>127</v>
      </c>
      <c r="C4" s="6" t="s">
        <v>128</v>
      </c>
      <c r="D4" s="6" t="s">
        <v>129</v>
      </c>
      <c r="E4" s="157" t="s">
        <v>130</v>
      </c>
      <c r="F4" s="6" t="s">
        <v>131</v>
      </c>
      <c r="G4" s="6" t="s">
        <v>132</v>
      </c>
      <c r="H4" s="7" t="s">
        <v>133</v>
      </c>
      <c r="I4" s="7" t="s">
        <v>134</v>
      </c>
      <c r="J4" s="7" t="s">
        <v>135</v>
      </c>
      <c r="K4" s="7" t="s">
        <v>136</v>
      </c>
      <c r="L4" s="158" t="s">
        <v>137</v>
      </c>
      <c r="M4" s="7" t="s">
        <v>138</v>
      </c>
      <c r="N4" s="8" t="s">
        <v>139</v>
      </c>
    </row>
    <row r="5" spans="1:14" s="78" customFormat="1" x14ac:dyDescent="0.25">
      <c r="A5" s="611">
        <v>2014</v>
      </c>
      <c r="B5" s="612">
        <v>101.5</v>
      </c>
      <c r="C5" s="612">
        <v>101</v>
      </c>
      <c r="D5" s="612">
        <v>94.1</v>
      </c>
      <c r="E5" s="612">
        <v>110</v>
      </c>
      <c r="F5" s="612">
        <v>99.2</v>
      </c>
      <c r="G5" s="612">
        <v>100.6</v>
      </c>
      <c r="H5" s="612">
        <v>97.7</v>
      </c>
      <c r="I5" s="612">
        <v>107.9</v>
      </c>
      <c r="J5" s="612">
        <v>100.7</v>
      </c>
      <c r="K5" s="612">
        <v>99.9</v>
      </c>
      <c r="L5" s="612">
        <v>99.5</v>
      </c>
      <c r="M5" s="612">
        <v>99</v>
      </c>
      <c r="N5" s="612">
        <v>100.4</v>
      </c>
    </row>
    <row r="6" spans="1:14" s="78" customFormat="1" x14ac:dyDescent="0.25">
      <c r="A6" s="588">
        <v>2015</v>
      </c>
      <c r="B6" s="113">
        <v>100</v>
      </c>
      <c r="C6" s="113">
        <v>100</v>
      </c>
      <c r="D6" s="113">
        <v>100</v>
      </c>
      <c r="E6" s="113">
        <v>100</v>
      </c>
      <c r="F6" s="113">
        <v>100</v>
      </c>
      <c r="G6" s="113">
        <v>100</v>
      </c>
      <c r="H6" s="57">
        <v>100</v>
      </c>
      <c r="I6" s="57">
        <v>100</v>
      </c>
      <c r="J6" s="57">
        <v>100</v>
      </c>
      <c r="K6" s="57">
        <v>100</v>
      </c>
      <c r="L6" s="57">
        <v>100</v>
      </c>
      <c r="M6" s="57">
        <v>100</v>
      </c>
      <c r="N6" s="57">
        <v>100</v>
      </c>
    </row>
    <row r="7" spans="1:14" s="78" customFormat="1" x14ac:dyDescent="0.25">
      <c r="A7" s="588">
        <v>2016</v>
      </c>
      <c r="B7" s="113">
        <v>98.2</v>
      </c>
      <c r="C7" s="113">
        <v>98.5</v>
      </c>
      <c r="D7" s="113">
        <v>105.3</v>
      </c>
      <c r="E7" s="113">
        <v>87.9</v>
      </c>
      <c r="F7" s="113">
        <v>100.7</v>
      </c>
      <c r="G7" s="113">
        <v>98.1</v>
      </c>
      <c r="H7" s="57">
        <v>100.9</v>
      </c>
      <c r="I7" s="57">
        <v>93.3</v>
      </c>
      <c r="J7" s="57">
        <v>99.7</v>
      </c>
      <c r="K7" s="57">
        <v>100.6</v>
      </c>
      <c r="L7" s="57">
        <v>100.2</v>
      </c>
      <c r="M7" s="57">
        <v>101.4</v>
      </c>
      <c r="N7" s="57">
        <v>99.5</v>
      </c>
    </row>
    <row r="8" spans="1:14" s="78" customFormat="1" x14ac:dyDescent="0.25">
      <c r="A8" s="588">
        <v>2017</v>
      </c>
      <c r="B8" s="113">
        <v>98.6</v>
      </c>
      <c r="C8" s="113">
        <v>99.2</v>
      </c>
      <c r="D8" s="113">
        <v>109.9</v>
      </c>
      <c r="E8" s="113">
        <v>77.5</v>
      </c>
      <c r="F8" s="113">
        <v>101.6</v>
      </c>
      <c r="G8" s="113">
        <v>96.6</v>
      </c>
      <c r="H8" s="57">
        <v>102.6</v>
      </c>
      <c r="I8" s="57">
        <v>97.7</v>
      </c>
      <c r="J8" s="57">
        <v>99.5</v>
      </c>
      <c r="K8" s="57">
        <v>101.4</v>
      </c>
      <c r="L8" s="57">
        <v>100.3</v>
      </c>
      <c r="M8" s="57">
        <v>102</v>
      </c>
      <c r="N8" s="57">
        <v>98.8</v>
      </c>
    </row>
    <row r="9" spans="1:14" s="78" customFormat="1" x14ac:dyDescent="0.25">
      <c r="A9" s="588">
        <v>2018</v>
      </c>
      <c r="B9" s="113">
        <v>99.8</v>
      </c>
      <c r="C9" s="113">
        <v>99.6</v>
      </c>
      <c r="D9" s="113">
        <v>116.2</v>
      </c>
      <c r="E9" s="113">
        <v>67.7</v>
      </c>
      <c r="F9" s="113">
        <v>103.5</v>
      </c>
      <c r="G9" s="113">
        <v>95.7</v>
      </c>
      <c r="H9" s="57">
        <v>105.4</v>
      </c>
      <c r="I9" s="57">
        <v>106.7</v>
      </c>
      <c r="J9" s="57">
        <v>99.4</v>
      </c>
      <c r="K9" s="57">
        <v>102.4</v>
      </c>
      <c r="L9" s="57">
        <v>100.2</v>
      </c>
      <c r="M9" s="57">
        <v>102.4</v>
      </c>
      <c r="N9" s="57">
        <v>97.8</v>
      </c>
    </row>
    <row r="10" spans="1:14" s="78" customFormat="1" x14ac:dyDescent="0.25">
      <c r="A10" s="586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</row>
    <row r="11" spans="1:14" s="78" customFormat="1" x14ac:dyDescent="0.25">
      <c r="A11" s="225">
        <v>2018</v>
      </c>
      <c r="B11" s="295"/>
      <c r="C11" s="295"/>
      <c r="D11" s="295"/>
      <c r="E11" s="295"/>
      <c r="F11" s="295"/>
      <c r="G11" s="295"/>
      <c r="H11" s="295"/>
      <c r="I11" s="295"/>
      <c r="J11" s="295"/>
      <c r="K11" s="295"/>
      <c r="L11" s="295"/>
      <c r="M11" s="295"/>
      <c r="N11" s="295"/>
    </row>
    <row r="12" spans="1:14" s="78" customFormat="1" x14ac:dyDescent="0.25">
      <c r="A12" s="665" t="s">
        <v>364</v>
      </c>
      <c r="B12" s="113">
        <v>99.1</v>
      </c>
      <c r="C12" s="113">
        <v>99.3</v>
      </c>
      <c r="D12" s="113">
        <v>115</v>
      </c>
      <c r="E12" s="113">
        <v>69.400000000000006</v>
      </c>
      <c r="F12" s="113">
        <v>106.5</v>
      </c>
      <c r="G12" s="113">
        <v>96.1</v>
      </c>
      <c r="H12" s="113">
        <v>103.5</v>
      </c>
      <c r="I12" s="113">
        <v>98.8</v>
      </c>
      <c r="J12" s="113">
        <v>99.5</v>
      </c>
      <c r="K12" s="113">
        <v>101.3</v>
      </c>
      <c r="L12" s="113">
        <v>100.3</v>
      </c>
      <c r="M12" s="113">
        <v>102.2</v>
      </c>
      <c r="N12" s="113">
        <v>98.5</v>
      </c>
    </row>
    <row r="13" spans="1:14" s="78" customFormat="1" x14ac:dyDescent="0.25">
      <c r="A13" s="679" t="s">
        <v>380</v>
      </c>
      <c r="B13" s="113">
        <v>100.3</v>
      </c>
      <c r="C13" s="113">
        <v>100.4</v>
      </c>
      <c r="D13" s="113">
        <v>115.1</v>
      </c>
      <c r="E13" s="113">
        <v>68.5</v>
      </c>
      <c r="F13" s="113">
        <v>107.3</v>
      </c>
      <c r="G13" s="113">
        <v>96</v>
      </c>
      <c r="H13" s="113">
        <v>103.7</v>
      </c>
      <c r="I13" s="113">
        <v>104.7</v>
      </c>
      <c r="J13" s="113">
        <v>99.4</v>
      </c>
      <c r="K13" s="113">
        <v>101.1</v>
      </c>
      <c r="L13" s="113">
        <v>100.3</v>
      </c>
      <c r="M13" s="113">
        <v>102.2</v>
      </c>
      <c r="N13" s="113">
        <v>98.5</v>
      </c>
    </row>
    <row r="14" spans="1:14" s="78" customFormat="1" x14ac:dyDescent="0.25">
      <c r="A14" s="665" t="s">
        <v>370</v>
      </c>
      <c r="B14" s="113">
        <v>100.7</v>
      </c>
      <c r="C14" s="113">
        <v>101.1</v>
      </c>
      <c r="D14" s="113">
        <v>116.7</v>
      </c>
      <c r="E14" s="113">
        <v>70.099999999999994</v>
      </c>
      <c r="F14" s="113">
        <v>107.3</v>
      </c>
      <c r="G14" s="113">
        <v>95.4</v>
      </c>
      <c r="H14" s="113">
        <v>104.1</v>
      </c>
      <c r="I14" s="113">
        <v>104.9</v>
      </c>
      <c r="J14" s="113">
        <v>99.4</v>
      </c>
      <c r="K14" s="113">
        <v>101</v>
      </c>
      <c r="L14" s="113">
        <v>100.3</v>
      </c>
      <c r="M14" s="113">
        <v>102.2</v>
      </c>
      <c r="N14" s="113">
        <v>98.4</v>
      </c>
    </row>
    <row r="15" spans="1:14" s="78" customFormat="1" x14ac:dyDescent="0.25">
      <c r="A15" s="665" t="s">
        <v>371</v>
      </c>
      <c r="B15" s="113">
        <v>99.7</v>
      </c>
      <c r="C15" s="113">
        <v>101.2</v>
      </c>
      <c r="D15" s="113">
        <v>116.3</v>
      </c>
      <c r="E15" s="113">
        <v>70.3</v>
      </c>
      <c r="F15" s="113">
        <v>97.8</v>
      </c>
      <c r="G15" s="113">
        <v>95.7</v>
      </c>
      <c r="H15" s="113">
        <v>104.5</v>
      </c>
      <c r="I15" s="113">
        <v>105.7</v>
      </c>
      <c r="J15" s="113">
        <v>99.3</v>
      </c>
      <c r="K15" s="113">
        <v>101.5</v>
      </c>
      <c r="L15" s="113">
        <v>100.2</v>
      </c>
      <c r="M15" s="113">
        <v>102.2</v>
      </c>
      <c r="N15" s="113">
        <v>98.7</v>
      </c>
    </row>
    <row r="16" spans="1:14" s="78" customFormat="1" x14ac:dyDescent="0.25">
      <c r="A16" s="680" t="s">
        <v>372</v>
      </c>
      <c r="B16" s="113">
        <v>99.8</v>
      </c>
      <c r="C16" s="113">
        <v>101.2</v>
      </c>
      <c r="D16" s="279">
        <v>116.8</v>
      </c>
      <c r="E16" s="113">
        <v>69.900000000000006</v>
      </c>
      <c r="F16" s="113">
        <v>97.8</v>
      </c>
      <c r="G16" s="279">
        <v>95.7</v>
      </c>
      <c r="H16" s="113">
        <v>105.2</v>
      </c>
      <c r="I16" s="113">
        <v>107</v>
      </c>
      <c r="J16" s="279">
        <v>99.4</v>
      </c>
      <c r="K16" s="113">
        <v>102.3</v>
      </c>
      <c r="L16" s="113">
        <v>100.2</v>
      </c>
      <c r="M16" s="279">
        <v>102.3</v>
      </c>
      <c r="N16" s="113">
        <v>98.3</v>
      </c>
    </row>
    <row r="17" spans="1:14" s="80" customFormat="1" x14ac:dyDescent="0.25">
      <c r="A17" s="665" t="s">
        <v>373</v>
      </c>
      <c r="B17" s="113">
        <v>99.6</v>
      </c>
      <c r="C17" s="113">
        <v>100.3</v>
      </c>
      <c r="D17" s="279">
        <v>116.6</v>
      </c>
      <c r="E17" s="113">
        <v>68.099999999999994</v>
      </c>
      <c r="F17" s="113">
        <v>98</v>
      </c>
      <c r="G17" s="279">
        <v>95.6</v>
      </c>
      <c r="H17" s="113">
        <v>105.5</v>
      </c>
      <c r="I17" s="113">
        <v>108</v>
      </c>
      <c r="J17" s="279">
        <v>99.4</v>
      </c>
      <c r="K17" s="113">
        <v>102.3</v>
      </c>
      <c r="L17" s="113">
        <v>100.2</v>
      </c>
      <c r="M17" s="279">
        <v>102.5</v>
      </c>
      <c r="N17" s="113">
        <v>98.2</v>
      </c>
    </row>
    <row r="18" spans="1:14" s="80" customFormat="1" x14ac:dyDescent="0.25">
      <c r="A18" s="680" t="s">
        <v>374</v>
      </c>
      <c r="B18" s="113">
        <v>99</v>
      </c>
      <c r="C18" s="113">
        <v>99.3</v>
      </c>
      <c r="D18" s="279">
        <v>116.3</v>
      </c>
      <c r="E18" s="113">
        <v>65.099999999999994</v>
      </c>
      <c r="F18" s="113">
        <v>98</v>
      </c>
      <c r="G18" s="279">
        <v>95.5</v>
      </c>
      <c r="H18" s="113">
        <v>106</v>
      </c>
      <c r="I18" s="113">
        <v>107.4</v>
      </c>
      <c r="J18" s="279">
        <v>99.5</v>
      </c>
      <c r="K18" s="113">
        <v>104</v>
      </c>
      <c r="L18" s="113">
        <v>100.2</v>
      </c>
      <c r="M18" s="279">
        <v>102.4</v>
      </c>
      <c r="N18" s="113">
        <v>98.1</v>
      </c>
    </row>
    <row r="19" spans="1:14" s="78" customFormat="1" x14ac:dyDescent="0.25">
      <c r="A19" s="680" t="s">
        <v>375</v>
      </c>
      <c r="B19" s="113">
        <v>99</v>
      </c>
      <c r="C19" s="113">
        <v>98.8</v>
      </c>
      <c r="D19" s="279">
        <v>116.3</v>
      </c>
      <c r="E19" s="113">
        <v>64.900000000000006</v>
      </c>
      <c r="F19" s="113">
        <v>99.1</v>
      </c>
      <c r="G19" s="279">
        <v>95.6</v>
      </c>
      <c r="H19" s="113">
        <v>106</v>
      </c>
      <c r="I19" s="113">
        <v>107.5</v>
      </c>
      <c r="J19" s="279">
        <v>99.5</v>
      </c>
      <c r="K19" s="113">
        <v>103.5</v>
      </c>
      <c r="L19" s="113">
        <v>100.2</v>
      </c>
      <c r="M19" s="279">
        <v>102.4</v>
      </c>
      <c r="N19" s="113">
        <v>98.1</v>
      </c>
    </row>
    <row r="20" spans="1:14" s="78" customFormat="1" x14ac:dyDescent="0.25">
      <c r="A20" s="665" t="s">
        <v>376</v>
      </c>
      <c r="B20" s="113">
        <v>99.3</v>
      </c>
      <c r="C20" s="113">
        <v>98.9</v>
      </c>
      <c r="D20" s="279">
        <v>116.2</v>
      </c>
      <c r="E20" s="113">
        <v>67</v>
      </c>
      <c r="F20" s="113">
        <v>99.8</v>
      </c>
      <c r="G20" s="279">
        <v>95.4</v>
      </c>
      <c r="H20" s="113">
        <v>106.3</v>
      </c>
      <c r="I20" s="113">
        <v>108.4</v>
      </c>
      <c r="J20" s="279">
        <v>99.5</v>
      </c>
      <c r="K20" s="113">
        <v>103</v>
      </c>
      <c r="L20" s="113">
        <v>100.2</v>
      </c>
      <c r="M20" s="279">
        <v>102.4</v>
      </c>
      <c r="N20" s="113">
        <v>96.5</v>
      </c>
    </row>
    <row r="21" spans="1:14" s="2" customFormat="1" ht="12.75" x14ac:dyDescent="0.2">
      <c r="A21" s="566" t="s">
        <v>377</v>
      </c>
      <c r="B21" s="113">
        <v>100.6</v>
      </c>
      <c r="C21" s="113">
        <v>98.4</v>
      </c>
      <c r="D21" s="279">
        <v>115.9</v>
      </c>
      <c r="E21" s="113">
        <v>67.3</v>
      </c>
      <c r="F21" s="113">
        <v>109.7</v>
      </c>
      <c r="G21" s="279">
        <v>95.4</v>
      </c>
      <c r="H21" s="113">
        <v>106.4</v>
      </c>
      <c r="I21" s="113">
        <v>109.5</v>
      </c>
      <c r="J21" s="279">
        <v>99.5</v>
      </c>
      <c r="K21" s="113">
        <v>103.1</v>
      </c>
      <c r="L21" s="113">
        <v>100.2</v>
      </c>
      <c r="M21" s="279">
        <v>102.5</v>
      </c>
      <c r="N21" s="113">
        <v>96.9</v>
      </c>
    </row>
    <row r="22" spans="1:14" s="80" customFormat="1" x14ac:dyDescent="0.25">
      <c r="A22" s="566" t="s">
        <v>378</v>
      </c>
      <c r="B22" s="113">
        <v>100.6</v>
      </c>
      <c r="C22" s="113">
        <v>98</v>
      </c>
      <c r="D22" s="279">
        <v>116.2</v>
      </c>
      <c r="E22" s="113">
        <v>67.5</v>
      </c>
      <c r="F22" s="113">
        <v>110.2</v>
      </c>
      <c r="G22" s="279">
        <v>95.8</v>
      </c>
      <c r="H22" s="113">
        <v>106.4</v>
      </c>
      <c r="I22" s="113">
        <v>109.7</v>
      </c>
      <c r="J22" s="279">
        <v>99.5</v>
      </c>
      <c r="K22" s="113">
        <v>103</v>
      </c>
      <c r="L22" s="113">
        <v>100.2</v>
      </c>
      <c r="M22" s="279">
        <v>102.5</v>
      </c>
      <c r="N22" s="113">
        <v>97</v>
      </c>
    </row>
    <row r="23" spans="1:14" s="78" customFormat="1" x14ac:dyDescent="0.25">
      <c r="A23" s="665" t="s">
        <v>379</v>
      </c>
      <c r="B23" s="113">
        <v>100.3</v>
      </c>
      <c r="C23" s="113">
        <v>98.3</v>
      </c>
      <c r="D23" s="279">
        <v>116.6</v>
      </c>
      <c r="E23" s="113">
        <v>64.400000000000006</v>
      </c>
      <c r="F23" s="113">
        <v>110.3</v>
      </c>
      <c r="G23" s="279">
        <v>95.7</v>
      </c>
      <c r="H23" s="113">
        <v>106.5</v>
      </c>
      <c r="I23" s="113">
        <v>108.6</v>
      </c>
      <c r="J23" s="279">
        <v>99.4</v>
      </c>
      <c r="K23" s="113">
        <v>102.9</v>
      </c>
      <c r="L23" s="113">
        <v>100.2</v>
      </c>
      <c r="M23" s="279">
        <v>102.5</v>
      </c>
      <c r="N23" s="113">
        <v>96.5</v>
      </c>
    </row>
    <row r="24" spans="1:14" s="80" customFormat="1" x14ac:dyDescent="0.25">
      <c r="A24" s="566">
        <v>2019</v>
      </c>
      <c r="B24" s="113"/>
      <c r="C24" s="113"/>
      <c r="D24" s="279"/>
      <c r="E24" s="113"/>
      <c r="F24" s="113"/>
      <c r="G24" s="279"/>
      <c r="H24" s="113"/>
      <c r="I24" s="113"/>
      <c r="J24" s="279"/>
      <c r="K24" s="113"/>
      <c r="L24" s="113"/>
      <c r="M24" s="279"/>
      <c r="N24" s="113"/>
    </row>
    <row r="25" spans="1:14" s="80" customFormat="1" x14ac:dyDescent="0.25">
      <c r="A25" s="681" t="s">
        <v>364</v>
      </c>
      <c r="B25" s="391">
        <v>100.6</v>
      </c>
      <c r="C25" s="391">
        <v>99.7</v>
      </c>
      <c r="D25" s="516">
        <v>119.9</v>
      </c>
      <c r="E25" s="391">
        <v>60.4</v>
      </c>
      <c r="F25" s="391">
        <v>110.3</v>
      </c>
      <c r="G25" s="516">
        <v>95.8</v>
      </c>
      <c r="H25" s="391">
        <v>106.6</v>
      </c>
      <c r="I25" s="391">
        <v>107.8</v>
      </c>
      <c r="J25" s="516">
        <v>99.4</v>
      </c>
      <c r="K25" s="391">
        <v>103.4</v>
      </c>
      <c r="L25" s="391">
        <v>100.2</v>
      </c>
      <c r="M25" s="516">
        <v>102.6</v>
      </c>
      <c r="N25" s="391">
        <v>96.8</v>
      </c>
    </row>
  </sheetData>
  <pageMargins left="0.31496062992125984" right="0.31496062992125984" top="0.55118110236220474" bottom="0.55118110236220474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G31" sqref="G31"/>
    </sheetView>
  </sheetViews>
  <sheetFormatPr defaultRowHeight="15" x14ac:dyDescent="0.25"/>
  <cols>
    <col min="1" max="7" width="9.140625" style="92"/>
    <col min="8" max="8" width="9.140625" style="78"/>
    <col min="9" max="16384" width="9.140625" style="92"/>
  </cols>
  <sheetData>
    <row r="1" spans="1:13" x14ac:dyDescent="0.25">
      <c r="A1" s="71" t="s">
        <v>609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</row>
    <row r="2" spans="1:13" x14ac:dyDescent="0.25">
      <c r="A2" s="140" t="s">
        <v>610</v>
      </c>
      <c r="B2" s="77"/>
      <c r="C2" s="77"/>
      <c r="D2" s="77"/>
      <c r="E2" s="77"/>
      <c r="F2" s="77"/>
      <c r="G2" s="77"/>
      <c r="H2" s="97" t="s">
        <v>545</v>
      </c>
      <c r="I2" s="77"/>
      <c r="J2" s="77"/>
      <c r="K2" s="77"/>
      <c r="L2" s="77"/>
      <c r="M2" s="77"/>
    </row>
    <row r="3" spans="1:13" x14ac:dyDescent="0.25">
      <c r="A3" s="774"/>
      <c r="B3" s="769" t="s">
        <v>611</v>
      </c>
      <c r="C3" s="769" t="s">
        <v>612</v>
      </c>
      <c r="D3" s="382" t="s">
        <v>613</v>
      </c>
      <c r="E3" s="382" t="s">
        <v>614</v>
      </c>
      <c r="F3" s="382" t="s">
        <v>615</v>
      </c>
      <c r="G3" s="382" t="s">
        <v>616</v>
      </c>
      <c r="H3" s="382" t="s">
        <v>546</v>
      </c>
      <c r="I3" s="769" t="s">
        <v>617</v>
      </c>
      <c r="J3" s="769" t="s">
        <v>618</v>
      </c>
      <c r="K3" s="769" t="s">
        <v>619</v>
      </c>
      <c r="L3" s="769" t="s">
        <v>620</v>
      </c>
      <c r="M3" s="771" t="s">
        <v>621</v>
      </c>
    </row>
    <row r="4" spans="1:13" x14ac:dyDescent="0.25">
      <c r="A4" s="775"/>
      <c r="B4" s="770"/>
      <c r="C4" s="770"/>
      <c r="D4" s="98" t="s">
        <v>114</v>
      </c>
      <c r="E4" s="98" t="s">
        <v>115</v>
      </c>
      <c r="F4" s="98" t="s">
        <v>116</v>
      </c>
      <c r="G4" s="98" t="s">
        <v>117</v>
      </c>
      <c r="H4" s="98" t="s">
        <v>118</v>
      </c>
      <c r="I4" s="770"/>
      <c r="J4" s="770"/>
      <c r="K4" s="770"/>
      <c r="L4" s="770"/>
      <c r="M4" s="772"/>
    </row>
    <row r="5" spans="1:13" ht="27.75" customHeight="1" x14ac:dyDescent="0.25">
      <c r="A5" s="773" t="s">
        <v>565</v>
      </c>
      <c r="B5" s="773"/>
      <c r="C5" s="773"/>
      <c r="D5" s="773"/>
      <c r="E5" s="773"/>
      <c r="F5" s="773"/>
      <c r="G5" s="773"/>
      <c r="H5" s="773"/>
      <c r="I5" s="773"/>
      <c r="J5" s="773"/>
      <c r="K5" s="773"/>
      <c r="L5" s="773"/>
      <c r="M5" s="773"/>
    </row>
    <row r="6" spans="1:13" x14ac:dyDescent="0.25">
      <c r="A6" s="114">
        <v>2014</v>
      </c>
      <c r="B6" s="56">
        <v>100.1</v>
      </c>
      <c r="C6" s="56">
        <v>100.1</v>
      </c>
      <c r="D6" s="56">
        <v>100</v>
      </c>
      <c r="E6" s="56">
        <v>99.9</v>
      </c>
      <c r="F6" s="402">
        <v>100.1</v>
      </c>
      <c r="G6" s="56">
        <v>100.1</v>
      </c>
      <c r="H6" s="56">
        <v>100</v>
      </c>
      <c r="I6" s="56">
        <v>99.9</v>
      </c>
      <c r="J6" s="56">
        <v>99.9</v>
      </c>
      <c r="K6" s="56">
        <v>99.9</v>
      </c>
      <c r="L6" s="56">
        <v>100</v>
      </c>
      <c r="M6" s="56">
        <v>99.8</v>
      </c>
    </row>
    <row r="7" spans="1:13" x14ac:dyDescent="0.25">
      <c r="A7" s="114">
        <v>2015</v>
      </c>
      <c r="B7" s="56">
        <v>100.1</v>
      </c>
      <c r="C7" s="56">
        <v>100</v>
      </c>
      <c r="D7" s="56">
        <v>99.7</v>
      </c>
      <c r="E7" s="56">
        <v>100</v>
      </c>
      <c r="F7" s="402">
        <v>100.2</v>
      </c>
      <c r="G7" s="56">
        <v>100.1</v>
      </c>
      <c r="H7" s="56">
        <v>99.9</v>
      </c>
      <c r="I7" s="56">
        <v>99.8</v>
      </c>
      <c r="J7" s="56">
        <v>100.1</v>
      </c>
      <c r="K7" s="56">
        <v>100</v>
      </c>
      <c r="L7" s="56">
        <v>99.7</v>
      </c>
      <c r="M7" s="56">
        <v>100</v>
      </c>
    </row>
    <row r="8" spans="1:13" x14ac:dyDescent="0.25">
      <c r="A8" s="114">
        <v>2016</v>
      </c>
      <c r="B8" s="56">
        <v>99.9</v>
      </c>
      <c r="C8" s="56">
        <v>99.9</v>
      </c>
      <c r="D8" s="56">
        <v>100.1</v>
      </c>
      <c r="E8" s="56">
        <v>99.9</v>
      </c>
      <c r="F8" s="402">
        <v>103.6</v>
      </c>
      <c r="G8" s="56">
        <v>100</v>
      </c>
      <c r="H8" s="56">
        <v>99.8</v>
      </c>
      <c r="I8" s="56">
        <v>100.3</v>
      </c>
      <c r="J8" s="56">
        <v>100</v>
      </c>
      <c r="K8" s="56">
        <v>100.1</v>
      </c>
      <c r="L8" s="56">
        <v>99.7</v>
      </c>
      <c r="M8" s="56">
        <v>100.1</v>
      </c>
    </row>
    <row r="9" spans="1:13" x14ac:dyDescent="0.25">
      <c r="A9" s="114">
        <v>2017</v>
      </c>
      <c r="B9" s="56">
        <v>101</v>
      </c>
      <c r="C9" s="56">
        <v>100.4</v>
      </c>
      <c r="D9" s="56">
        <v>99.7</v>
      </c>
      <c r="E9" s="56">
        <v>99.4</v>
      </c>
      <c r="F9" s="402">
        <v>99.6</v>
      </c>
      <c r="G9" s="56">
        <v>99.3</v>
      </c>
      <c r="H9" s="56">
        <v>99.7</v>
      </c>
      <c r="I9" s="56">
        <v>100.7</v>
      </c>
      <c r="J9" s="56">
        <v>100.7</v>
      </c>
      <c r="K9" s="56">
        <v>100.8</v>
      </c>
      <c r="L9" s="56">
        <v>101.2</v>
      </c>
      <c r="M9" s="56">
        <v>100.3</v>
      </c>
    </row>
    <row r="10" spans="1:13" x14ac:dyDescent="0.25">
      <c r="A10" s="114">
        <v>2018</v>
      </c>
      <c r="B10" s="56">
        <v>100.6</v>
      </c>
      <c r="C10" s="56">
        <v>99.4</v>
      </c>
      <c r="D10" s="56">
        <v>98.6</v>
      </c>
      <c r="E10" s="56">
        <v>102.4</v>
      </c>
      <c r="F10" s="402">
        <v>102.5</v>
      </c>
      <c r="G10" s="56">
        <v>100.5</v>
      </c>
      <c r="H10" s="56">
        <v>99.6</v>
      </c>
      <c r="I10" s="56">
        <v>100.2</v>
      </c>
      <c r="J10" s="56">
        <v>100.9</v>
      </c>
      <c r="K10" s="56">
        <v>100.6</v>
      </c>
      <c r="L10" s="56">
        <v>100.2</v>
      </c>
      <c r="M10" s="56">
        <v>97.5</v>
      </c>
    </row>
    <row r="11" spans="1:13" x14ac:dyDescent="0.25">
      <c r="A11" s="114">
        <v>2019</v>
      </c>
      <c r="B11" s="56">
        <v>99</v>
      </c>
      <c r="C11" s="56"/>
      <c r="D11" s="56"/>
      <c r="E11" s="56"/>
      <c r="F11" s="402"/>
      <c r="G11" s="56"/>
      <c r="H11" s="56"/>
      <c r="I11" s="56"/>
      <c r="J11" s="56"/>
      <c r="K11" s="56"/>
      <c r="L11" s="56"/>
      <c r="M11" s="56"/>
    </row>
    <row r="12" spans="1:13" ht="30.75" customHeight="1" x14ac:dyDescent="0.25">
      <c r="A12" s="81" t="s">
        <v>566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</row>
    <row r="13" spans="1:13" x14ac:dyDescent="0.25">
      <c r="A13" s="114">
        <v>2014</v>
      </c>
      <c r="B13" s="83">
        <v>98.7</v>
      </c>
      <c r="C13" s="83">
        <v>98.7</v>
      </c>
      <c r="D13" s="83">
        <v>98.8</v>
      </c>
      <c r="E13" s="83">
        <v>98.9</v>
      </c>
      <c r="F13" s="83">
        <v>98.9</v>
      </c>
      <c r="G13" s="83">
        <v>99.2</v>
      </c>
      <c r="H13" s="83">
        <v>99.3</v>
      </c>
      <c r="I13" s="83">
        <v>99.6</v>
      </c>
      <c r="J13" s="83">
        <v>99.7</v>
      </c>
      <c r="K13" s="83">
        <v>99.8</v>
      </c>
      <c r="L13" s="83">
        <v>99.9</v>
      </c>
      <c r="M13" s="83">
        <v>99.8</v>
      </c>
    </row>
    <row r="14" spans="1:13" x14ac:dyDescent="0.25">
      <c r="A14" s="114">
        <v>2015</v>
      </c>
      <c r="B14" s="83">
        <v>99.8</v>
      </c>
      <c r="C14" s="83">
        <v>99.7</v>
      </c>
      <c r="D14" s="83">
        <v>99.4</v>
      </c>
      <c r="E14" s="83">
        <v>99.5</v>
      </c>
      <c r="F14" s="83">
        <v>99.6</v>
      </c>
      <c r="G14" s="83">
        <v>99.6</v>
      </c>
      <c r="H14" s="83">
        <v>99.5</v>
      </c>
      <c r="I14" s="83">
        <v>99.8</v>
      </c>
      <c r="J14" s="56">
        <v>100</v>
      </c>
      <c r="K14" s="83">
        <v>100.1</v>
      </c>
      <c r="L14" s="83">
        <v>99.8</v>
      </c>
      <c r="M14" s="83">
        <v>100</v>
      </c>
    </row>
    <row r="15" spans="1:13" x14ac:dyDescent="0.25">
      <c r="A15" s="114">
        <v>2016</v>
      </c>
      <c r="B15" s="83">
        <v>99.8</v>
      </c>
      <c r="C15" s="83">
        <v>99.7</v>
      </c>
      <c r="D15" s="56">
        <v>100.1</v>
      </c>
      <c r="E15" s="83">
        <v>99.9</v>
      </c>
      <c r="F15" s="83">
        <v>103.4</v>
      </c>
      <c r="G15" s="83">
        <v>103.3</v>
      </c>
      <c r="H15" s="83">
        <v>103.2</v>
      </c>
      <c r="I15" s="83">
        <v>103.3</v>
      </c>
      <c r="J15" s="56">
        <v>103.2</v>
      </c>
      <c r="K15" s="83">
        <v>103.3</v>
      </c>
      <c r="L15" s="83">
        <v>103.3</v>
      </c>
      <c r="M15" s="83">
        <v>103.4</v>
      </c>
    </row>
    <row r="16" spans="1:13" x14ac:dyDescent="0.25">
      <c r="A16" s="114">
        <v>2017</v>
      </c>
      <c r="B16" s="83">
        <v>104.2</v>
      </c>
      <c r="C16" s="83">
        <v>104.8</v>
      </c>
      <c r="D16" s="56">
        <v>104.4</v>
      </c>
      <c r="E16" s="83">
        <v>103.8</v>
      </c>
      <c r="F16" s="83">
        <v>100.4</v>
      </c>
      <c r="G16" s="83">
        <v>99.8</v>
      </c>
      <c r="H16" s="83">
        <v>99.3</v>
      </c>
      <c r="I16" s="83">
        <v>99.8</v>
      </c>
      <c r="J16" s="56">
        <v>100.5</v>
      </c>
      <c r="K16" s="83">
        <v>101.1</v>
      </c>
      <c r="L16" s="83">
        <v>102.7</v>
      </c>
      <c r="M16" s="83">
        <v>102.8</v>
      </c>
    </row>
    <row r="17" spans="1:13" x14ac:dyDescent="0.25">
      <c r="A17" s="114">
        <v>2018</v>
      </c>
      <c r="B17" s="83">
        <v>102.4</v>
      </c>
      <c r="C17" s="83">
        <v>101.4</v>
      </c>
      <c r="D17" s="56">
        <v>100.3</v>
      </c>
      <c r="E17" s="83">
        <v>103.3</v>
      </c>
      <c r="F17" s="83">
        <v>106.3</v>
      </c>
      <c r="G17" s="83">
        <v>107.5</v>
      </c>
      <c r="H17" s="83">
        <v>107.5</v>
      </c>
      <c r="I17" s="83">
        <v>106.9</v>
      </c>
      <c r="J17" s="56">
        <v>107.2</v>
      </c>
      <c r="K17" s="56">
        <v>107</v>
      </c>
      <c r="L17" s="83">
        <v>105.9</v>
      </c>
      <c r="M17" s="83">
        <v>102.9</v>
      </c>
    </row>
    <row r="18" spans="1:13" x14ac:dyDescent="0.25">
      <c r="A18" s="114">
        <v>2019</v>
      </c>
      <c r="B18" s="83">
        <v>101.3</v>
      </c>
      <c r="C18" s="83"/>
      <c r="D18" s="56"/>
      <c r="E18" s="83"/>
      <c r="F18" s="83"/>
      <c r="G18" s="83"/>
      <c r="H18" s="83"/>
      <c r="I18" s="83"/>
      <c r="J18" s="56"/>
      <c r="K18" s="56"/>
      <c r="L18" s="83"/>
      <c r="M18" s="83"/>
    </row>
    <row r="19" spans="1:13" ht="25.5" x14ac:dyDescent="0.25">
      <c r="A19" s="81" t="s">
        <v>567</v>
      </c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</row>
    <row r="20" spans="1:13" x14ac:dyDescent="0.25">
      <c r="A20" s="3">
        <v>2014</v>
      </c>
      <c r="B20" s="116" t="s">
        <v>123</v>
      </c>
      <c r="C20" s="117">
        <v>98.7</v>
      </c>
      <c r="D20" s="117">
        <v>98.7</v>
      </c>
      <c r="E20" s="117">
        <v>98.8</v>
      </c>
      <c r="F20" s="117">
        <v>98.8</v>
      </c>
      <c r="G20" s="117">
        <v>98.9</v>
      </c>
      <c r="H20" s="117">
        <v>98.9</v>
      </c>
      <c r="I20" s="117">
        <v>99</v>
      </c>
      <c r="J20" s="117">
        <v>99.1</v>
      </c>
      <c r="K20" s="117">
        <v>99.2</v>
      </c>
      <c r="L20" s="117">
        <v>99.2</v>
      </c>
      <c r="M20" s="117">
        <v>99.3</v>
      </c>
    </row>
    <row r="21" spans="1:13" x14ac:dyDescent="0.25">
      <c r="A21" s="3">
        <v>2015</v>
      </c>
      <c r="B21" s="116" t="s">
        <v>123</v>
      </c>
      <c r="C21" s="117">
        <v>99.7</v>
      </c>
      <c r="D21" s="117">
        <v>99.6</v>
      </c>
      <c r="E21" s="117">
        <v>99.6</v>
      </c>
      <c r="F21" s="117">
        <v>99.6</v>
      </c>
      <c r="G21" s="117">
        <v>99.6</v>
      </c>
      <c r="H21" s="117">
        <v>99.6</v>
      </c>
      <c r="I21" s="117">
        <v>100.1</v>
      </c>
      <c r="J21" s="117">
        <v>99.7</v>
      </c>
      <c r="K21" s="117">
        <v>99.7</v>
      </c>
      <c r="L21" s="117">
        <v>99.7</v>
      </c>
      <c r="M21" s="117">
        <v>99.7</v>
      </c>
    </row>
    <row r="22" spans="1:13" x14ac:dyDescent="0.25">
      <c r="A22" s="3">
        <v>2016</v>
      </c>
      <c r="B22" s="116" t="s">
        <v>123</v>
      </c>
      <c r="C22" s="116">
        <v>99.7</v>
      </c>
      <c r="D22" s="117">
        <v>99.9</v>
      </c>
      <c r="E22" s="117">
        <v>100</v>
      </c>
      <c r="F22" s="117">
        <v>100.6</v>
      </c>
      <c r="G22" s="117">
        <v>101.1</v>
      </c>
      <c r="H22" s="117">
        <v>101.4</v>
      </c>
      <c r="I22" s="117">
        <v>101.6</v>
      </c>
      <c r="J22" s="117">
        <v>101.8</v>
      </c>
      <c r="K22" s="117">
        <v>101.9</v>
      </c>
      <c r="L22" s="117">
        <v>102.1</v>
      </c>
      <c r="M22" s="117">
        <v>102.2</v>
      </c>
    </row>
    <row r="23" spans="1:13" x14ac:dyDescent="0.25">
      <c r="A23" s="3">
        <v>2017</v>
      </c>
      <c r="B23" s="116" t="s">
        <v>123</v>
      </c>
      <c r="C23" s="116">
        <v>104.5</v>
      </c>
      <c r="D23" s="117">
        <v>101.1</v>
      </c>
      <c r="E23" s="117">
        <v>104.3</v>
      </c>
      <c r="F23" s="117">
        <v>103.5</v>
      </c>
      <c r="G23" s="117">
        <v>102.9</v>
      </c>
      <c r="H23" s="117">
        <v>102.4</v>
      </c>
      <c r="I23" s="117">
        <v>102</v>
      </c>
      <c r="J23" s="117">
        <v>101.9</v>
      </c>
      <c r="K23" s="117">
        <v>101.8</v>
      </c>
      <c r="L23" s="117">
        <v>101.9</v>
      </c>
      <c r="M23" s="117">
        <v>102</v>
      </c>
    </row>
    <row r="24" spans="1:13" s="59" customFormat="1" x14ac:dyDescent="0.25">
      <c r="A24" s="3">
        <v>2018</v>
      </c>
      <c r="B24" s="116" t="s">
        <v>123</v>
      </c>
      <c r="C24" s="116">
        <v>101.9</v>
      </c>
      <c r="D24" s="117">
        <v>101.4</v>
      </c>
      <c r="E24" s="117">
        <v>101.9</v>
      </c>
      <c r="F24" s="117">
        <v>102.7</v>
      </c>
      <c r="G24" s="117">
        <v>103.5</v>
      </c>
      <c r="H24" s="117">
        <v>104.1</v>
      </c>
      <c r="I24" s="117">
        <v>104.4</v>
      </c>
      <c r="J24" s="117">
        <v>104.7</v>
      </c>
      <c r="K24" s="117">
        <v>105</v>
      </c>
      <c r="L24" s="117">
        <v>105.1</v>
      </c>
      <c r="M24" s="117">
        <v>104.9</v>
      </c>
    </row>
    <row r="25" spans="1:13" s="59" customFormat="1" x14ac:dyDescent="0.25">
      <c r="A25" s="682">
        <v>2019</v>
      </c>
      <c r="B25" s="683" t="s">
        <v>123</v>
      </c>
      <c r="C25" s="684"/>
      <c r="D25" s="685"/>
      <c r="E25" s="685"/>
      <c r="F25" s="685"/>
      <c r="G25" s="684"/>
      <c r="H25" s="684"/>
      <c r="I25" s="685"/>
      <c r="J25" s="685"/>
      <c r="K25" s="685"/>
      <c r="L25" s="684"/>
      <c r="M25" s="685"/>
    </row>
    <row r="26" spans="1:13" x14ac:dyDescent="0.25">
      <c r="G26" s="78"/>
      <c r="L26" s="78"/>
    </row>
    <row r="27" spans="1:13" x14ac:dyDescent="0.25">
      <c r="G27" s="78"/>
    </row>
  </sheetData>
  <mergeCells count="9">
    <mergeCell ref="M3:M4"/>
    <mergeCell ref="A5:M5"/>
    <mergeCell ref="A3:A4"/>
    <mergeCell ref="B3:B4"/>
    <mergeCell ref="C3:C4"/>
    <mergeCell ref="I3:I4"/>
    <mergeCell ref="J3:J4"/>
    <mergeCell ref="K3:K4"/>
    <mergeCell ref="L3:L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zoomScale="85" zoomScaleNormal="85" workbookViewId="0">
      <selection activeCell="V10" sqref="V10"/>
    </sheetView>
  </sheetViews>
  <sheetFormatPr defaultRowHeight="15" x14ac:dyDescent="0.25"/>
  <cols>
    <col min="1" max="1" width="5.42578125" style="92" customWidth="1"/>
    <col min="2" max="2" width="58.140625" style="92" customWidth="1"/>
    <col min="3" max="6" width="10.42578125" style="92" customWidth="1"/>
    <col min="7" max="7" width="7.85546875" style="92" customWidth="1"/>
    <col min="8" max="8" width="8.28515625" style="141" customWidth="1"/>
    <col min="9" max="9" width="8.5703125" style="78" customWidth="1"/>
    <col min="10" max="10" width="7.42578125" style="160" customWidth="1"/>
    <col min="11" max="11" width="8" style="160" customWidth="1"/>
    <col min="12" max="12" width="9.140625" style="155"/>
    <col min="13" max="13" width="8.28515625" style="155" customWidth="1"/>
    <col min="14" max="15" width="9.140625" style="155"/>
    <col min="16" max="17" width="9.140625" style="78"/>
    <col min="18" max="18" width="7.85546875" style="92" customWidth="1"/>
    <col min="19" max="16384" width="9.140625" style="92"/>
  </cols>
  <sheetData>
    <row r="1" spans="1:20" x14ac:dyDescent="0.25">
      <c r="A1" s="74" t="s">
        <v>622</v>
      </c>
      <c r="B1" s="93"/>
      <c r="C1" s="93"/>
      <c r="D1" s="93"/>
      <c r="E1" s="93"/>
      <c r="F1" s="93"/>
      <c r="G1" s="93"/>
      <c r="R1" s="93"/>
    </row>
    <row r="2" spans="1:20" x14ac:dyDescent="0.25">
      <c r="A2" s="76" t="s">
        <v>623</v>
      </c>
      <c r="B2" s="85"/>
      <c r="C2" s="85"/>
      <c r="D2" s="85"/>
      <c r="E2" s="85"/>
      <c r="F2" s="85"/>
      <c r="G2" s="93"/>
      <c r="R2" s="93"/>
    </row>
    <row r="3" spans="1:20" x14ac:dyDescent="0.25">
      <c r="A3" s="76"/>
      <c r="B3" s="85"/>
      <c r="C3" s="85"/>
      <c r="D3" s="85"/>
      <c r="E3" s="85"/>
      <c r="F3" s="85"/>
      <c r="G3" s="78"/>
      <c r="H3" s="321"/>
      <c r="J3" s="51"/>
      <c r="K3" s="51"/>
      <c r="L3" s="279"/>
      <c r="O3" s="503"/>
      <c r="P3" s="503"/>
      <c r="Q3" s="503"/>
      <c r="T3" s="279" t="s">
        <v>756</v>
      </c>
    </row>
    <row r="4" spans="1:20" x14ac:dyDescent="0.25">
      <c r="A4" s="778"/>
      <c r="B4" s="779"/>
      <c r="C4" s="780">
        <v>2016</v>
      </c>
      <c r="D4" s="780">
        <v>2017</v>
      </c>
      <c r="E4" s="782">
        <v>2018</v>
      </c>
      <c r="F4" s="776">
        <v>2018</v>
      </c>
      <c r="G4" s="777"/>
      <c r="H4" s="777"/>
      <c r="I4" s="777"/>
      <c r="J4" s="777"/>
      <c r="K4" s="777"/>
      <c r="L4" s="777"/>
      <c r="M4" s="777"/>
      <c r="N4" s="777"/>
      <c r="O4" s="777"/>
      <c r="P4" s="777"/>
      <c r="Q4" s="777"/>
      <c r="R4" s="777"/>
      <c r="S4" s="777"/>
      <c r="T4" s="686">
        <v>2019</v>
      </c>
    </row>
    <row r="5" spans="1:20" ht="25.5" x14ac:dyDescent="0.25">
      <c r="A5" s="778"/>
      <c r="B5" s="779"/>
      <c r="C5" s="780"/>
      <c r="D5" s="780"/>
      <c r="E5" s="783"/>
      <c r="F5" s="613" t="s">
        <v>1101</v>
      </c>
      <c r="G5" s="613" t="s">
        <v>1102</v>
      </c>
      <c r="H5" s="613" t="s">
        <v>1103</v>
      </c>
      <c r="I5" s="614" t="s">
        <v>365</v>
      </c>
      <c r="J5" s="613" t="s">
        <v>366</v>
      </c>
      <c r="K5" s="614" t="s">
        <v>693</v>
      </c>
      <c r="L5" s="613" t="s">
        <v>723</v>
      </c>
      <c r="M5" s="615" t="s">
        <v>724</v>
      </c>
      <c r="N5" s="616" t="s">
        <v>555</v>
      </c>
      <c r="O5" s="614" t="s">
        <v>556</v>
      </c>
      <c r="P5" s="613" t="s">
        <v>556</v>
      </c>
      <c r="Q5" s="615" t="s">
        <v>557</v>
      </c>
      <c r="R5" s="617" t="s">
        <v>558</v>
      </c>
      <c r="S5" s="613" t="s">
        <v>558</v>
      </c>
      <c r="T5" s="615" t="s">
        <v>1101</v>
      </c>
    </row>
    <row r="6" spans="1:20" x14ac:dyDescent="0.25">
      <c r="A6" s="785" t="s">
        <v>30</v>
      </c>
      <c r="B6" s="785"/>
      <c r="C6" s="117">
        <v>101.5</v>
      </c>
      <c r="D6" s="117">
        <v>103.5</v>
      </c>
      <c r="E6" s="117">
        <v>108.6</v>
      </c>
      <c r="F6" s="618">
        <v>106.2</v>
      </c>
      <c r="G6" s="322">
        <v>105.6</v>
      </c>
      <c r="H6" s="619">
        <v>104.1</v>
      </c>
      <c r="I6" s="619">
        <v>106.6</v>
      </c>
      <c r="J6" s="619">
        <v>109.3</v>
      </c>
      <c r="K6" s="375">
        <v>109.8</v>
      </c>
      <c r="L6" s="620">
        <v>109.4</v>
      </c>
      <c r="M6" s="375">
        <v>109.6</v>
      </c>
      <c r="N6" s="619">
        <v>110.6</v>
      </c>
      <c r="O6" s="620">
        <v>111.3</v>
      </c>
      <c r="P6" s="620">
        <v>111.3</v>
      </c>
      <c r="Q6" s="322">
        <v>111.5</v>
      </c>
      <c r="R6" s="621">
        <v>108.7</v>
      </c>
      <c r="S6" s="70">
        <f>(R6+Q6+O6+N6+M6+L6+K6+J6+I6+H6+G6+F6)/12</f>
        <v>108.55833333333332</v>
      </c>
      <c r="T6" s="620">
        <v>107.6</v>
      </c>
    </row>
    <row r="7" spans="1:20" x14ac:dyDescent="0.25">
      <c r="A7" s="387"/>
      <c r="B7" s="387"/>
      <c r="C7" s="117"/>
      <c r="D7" s="117"/>
      <c r="E7" s="117"/>
      <c r="F7" s="618"/>
      <c r="G7" s="322"/>
      <c r="H7" s="322"/>
      <c r="I7" s="322"/>
      <c r="J7" s="322"/>
      <c r="K7" s="620"/>
      <c r="L7" s="620"/>
      <c r="M7" s="620"/>
      <c r="N7" s="322"/>
      <c r="O7" s="620"/>
      <c r="P7" s="620"/>
      <c r="Q7" s="322"/>
      <c r="R7" s="70"/>
      <c r="S7" s="70"/>
      <c r="T7" s="620"/>
    </row>
    <row r="8" spans="1:20" ht="30" customHeight="1" x14ac:dyDescent="0.25">
      <c r="A8" s="784" t="s">
        <v>624</v>
      </c>
      <c r="B8" s="784"/>
      <c r="C8" s="117"/>
      <c r="D8" s="117"/>
      <c r="E8" s="117"/>
      <c r="F8" s="322"/>
      <c r="G8" s="322"/>
      <c r="H8" s="322"/>
      <c r="I8" s="322"/>
      <c r="J8" s="322"/>
      <c r="K8" s="620"/>
      <c r="L8" s="620"/>
      <c r="M8" s="620"/>
      <c r="N8" s="322"/>
      <c r="O8" s="620"/>
      <c r="P8" s="620"/>
      <c r="Q8" s="322"/>
      <c r="R8" s="70"/>
      <c r="S8" s="70"/>
      <c r="T8" s="620"/>
    </row>
    <row r="9" spans="1:20" x14ac:dyDescent="0.25">
      <c r="A9" s="781" t="s">
        <v>625</v>
      </c>
      <c r="B9" s="781"/>
      <c r="C9" s="194">
        <v>104.1</v>
      </c>
      <c r="D9" s="622">
        <v>107.3</v>
      </c>
      <c r="E9" s="622">
        <v>114.8</v>
      </c>
      <c r="F9" s="618">
        <v>111</v>
      </c>
      <c r="G9" s="618">
        <v>109.3</v>
      </c>
      <c r="H9" s="619">
        <v>106.4</v>
      </c>
      <c r="I9" s="619">
        <v>110.9</v>
      </c>
      <c r="J9" s="619">
        <v>116.3</v>
      </c>
      <c r="K9" s="375">
        <v>117.4</v>
      </c>
      <c r="L9" s="375">
        <v>116.4</v>
      </c>
      <c r="M9" s="375">
        <v>116.8</v>
      </c>
      <c r="N9" s="619">
        <v>118.5</v>
      </c>
      <c r="O9" s="375">
        <v>120</v>
      </c>
      <c r="P9" s="375">
        <v>120</v>
      </c>
      <c r="Q9" s="322">
        <v>120.3</v>
      </c>
      <c r="R9" s="621">
        <v>114.4</v>
      </c>
      <c r="S9" s="70">
        <f t="shared" ref="S9:S51" si="0">(R9+Q9+O9+N9+M9+L9+K9+J9+I9+H9+G9+F9)/12</f>
        <v>114.80833333333334</v>
      </c>
      <c r="T9" s="375">
        <v>112.6</v>
      </c>
    </row>
    <row r="10" spans="1:20" x14ac:dyDescent="0.25">
      <c r="A10" s="781" t="s">
        <v>626</v>
      </c>
      <c r="B10" s="781"/>
      <c r="C10" s="194">
        <v>99.2</v>
      </c>
      <c r="D10" s="622">
        <v>100.1</v>
      </c>
      <c r="E10" s="622">
        <v>104.1</v>
      </c>
      <c r="F10" s="618">
        <v>102.5</v>
      </c>
      <c r="G10" s="618">
        <v>103</v>
      </c>
      <c r="H10" s="619">
        <v>102.6</v>
      </c>
      <c r="I10" s="619">
        <v>103.6</v>
      </c>
      <c r="J10" s="619">
        <v>104.3</v>
      </c>
      <c r="K10" s="375">
        <v>104.3</v>
      </c>
      <c r="L10" s="375">
        <v>104.6</v>
      </c>
      <c r="M10" s="375">
        <v>104.4</v>
      </c>
      <c r="N10" s="619">
        <v>105.2</v>
      </c>
      <c r="O10" s="375">
        <v>104.8</v>
      </c>
      <c r="P10" s="375">
        <v>104.8</v>
      </c>
      <c r="Q10" s="322">
        <v>105.1</v>
      </c>
      <c r="R10" s="621">
        <v>105.2</v>
      </c>
      <c r="S10" s="70">
        <f t="shared" si="0"/>
        <v>104.13333333333333</v>
      </c>
      <c r="T10" s="375">
        <v>104.8</v>
      </c>
    </row>
    <row r="11" spans="1:20" x14ac:dyDescent="0.25">
      <c r="A11" s="781" t="s">
        <v>627</v>
      </c>
      <c r="B11" s="781"/>
      <c r="C11" s="194">
        <v>99.6</v>
      </c>
      <c r="D11" s="622">
        <v>100</v>
      </c>
      <c r="E11" s="622">
        <v>100.1</v>
      </c>
      <c r="F11" s="618">
        <v>98.8</v>
      </c>
      <c r="G11" s="618">
        <v>99.8</v>
      </c>
      <c r="H11" s="619">
        <v>99.8</v>
      </c>
      <c r="I11" s="619">
        <v>100</v>
      </c>
      <c r="J11" s="619">
        <v>100</v>
      </c>
      <c r="K11" s="375">
        <v>99.2</v>
      </c>
      <c r="L11" s="375">
        <v>99.9</v>
      </c>
      <c r="M11" s="375">
        <v>100</v>
      </c>
      <c r="N11" s="619">
        <v>100.7</v>
      </c>
      <c r="O11" s="375">
        <v>100.7</v>
      </c>
      <c r="P11" s="375">
        <v>100.7</v>
      </c>
      <c r="Q11" s="322">
        <v>100.9</v>
      </c>
      <c r="R11" s="621">
        <v>101.1</v>
      </c>
      <c r="S11" s="70">
        <f t="shared" si="0"/>
        <v>100.07499999999999</v>
      </c>
      <c r="T11" s="375">
        <v>101.3</v>
      </c>
    </row>
    <row r="12" spans="1:20" x14ac:dyDescent="0.25">
      <c r="A12" s="781" t="s">
        <v>628</v>
      </c>
      <c r="B12" s="781"/>
      <c r="C12" s="194">
        <v>99.1</v>
      </c>
      <c r="D12" s="622">
        <v>98.4</v>
      </c>
      <c r="E12" s="622">
        <v>101.2</v>
      </c>
      <c r="F12" s="618">
        <v>98.4</v>
      </c>
      <c r="G12" s="618">
        <v>100.5</v>
      </c>
      <c r="H12" s="619">
        <v>101.1</v>
      </c>
      <c r="I12" s="619">
        <v>101</v>
      </c>
      <c r="J12" s="619">
        <v>101.1</v>
      </c>
      <c r="K12" s="375">
        <v>101.6</v>
      </c>
      <c r="L12" s="375">
        <v>101.6</v>
      </c>
      <c r="M12" s="375">
        <v>101.7</v>
      </c>
      <c r="N12" s="619">
        <v>101.7</v>
      </c>
      <c r="O12" s="375">
        <v>101.7</v>
      </c>
      <c r="P12" s="375">
        <v>101.7</v>
      </c>
      <c r="Q12" s="322">
        <v>101.7</v>
      </c>
      <c r="R12" s="621">
        <v>101.7</v>
      </c>
      <c r="S12" s="70">
        <f t="shared" si="0"/>
        <v>101.15000000000002</v>
      </c>
      <c r="T12" s="375">
        <v>101.7</v>
      </c>
    </row>
    <row r="13" spans="1:20" x14ac:dyDescent="0.25">
      <c r="A13" s="781" t="s">
        <v>629</v>
      </c>
      <c r="B13" s="781"/>
      <c r="C13" s="194">
        <v>99</v>
      </c>
      <c r="D13" s="622">
        <v>99.6</v>
      </c>
      <c r="E13" s="622">
        <v>101.2</v>
      </c>
      <c r="F13" s="618">
        <v>101.2</v>
      </c>
      <c r="G13" s="618">
        <v>101.4</v>
      </c>
      <c r="H13" s="619">
        <v>101.3</v>
      </c>
      <c r="I13" s="619">
        <v>101.2</v>
      </c>
      <c r="J13" s="619">
        <v>101.2</v>
      </c>
      <c r="K13" s="375">
        <v>101.1</v>
      </c>
      <c r="L13" s="375">
        <v>101</v>
      </c>
      <c r="M13" s="375">
        <v>101.1</v>
      </c>
      <c r="N13" s="619">
        <v>101</v>
      </c>
      <c r="O13" s="375">
        <v>101.2</v>
      </c>
      <c r="P13" s="375">
        <v>101.2</v>
      </c>
      <c r="Q13" s="322">
        <v>101.2</v>
      </c>
      <c r="R13" s="621">
        <v>101.2</v>
      </c>
      <c r="S13" s="70">
        <f t="shared" si="0"/>
        <v>101.17500000000001</v>
      </c>
      <c r="T13" s="375">
        <v>100.8</v>
      </c>
    </row>
    <row r="14" spans="1:20" x14ac:dyDescent="0.25">
      <c r="A14" s="240"/>
      <c r="B14" s="240"/>
      <c r="C14" s="117"/>
      <c r="D14" s="117"/>
      <c r="E14" s="117"/>
      <c r="F14" s="322"/>
      <c r="G14" s="322"/>
      <c r="H14" s="322"/>
      <c r="I14" s="322"/>
      <c r="J14" s="322"/>
      <c r="K14" s="620"/>
      <c r="L14" s="620"/>
      <c r="M14" s="620"/>
      <c r="N14" s="322"/>
      <c r="O14" s="620"/>
      <c r="P14" s="620"/>
      <c r="Q14" s="322"/>
      <c r="R14" s="70"/>
      <c r="S14" s="70">
        <f t="shared" si="0"/>
        <v>0</v>
      </c>
      <c r="T14" s="620"/>
    </row>
    <row r="15" spans="1:20" ht="33.75" customHeight="1" x14ac:dyDescent="0.25">
      <c r="A15" s="784" t="s">
        <v>869</v>
      </c>
      <c r="B15" s="784"/>
      <c r="C15" s="117"/>
      <c r="D15" s="117"/>
      <c r="E15" s="117"/>
      <c r="F15" s="322"/>
      <c r="G15" s="322"/>
      <c r="H15" s="322"/>
      <c r="I15" s="322"/>
      <c r="J15" s="322"/>
      <c r="K15" s="620"/>
      <c r="L15" s="620"/>
      <c r="M15" s="620"/>
      <c r="N15" s="322"/>
      <c r="O15" s="620"/>
      <c r="P15" s="620"/>
      <c r="Q15" s="322"/>
      <c r="R15" s="70"/>
      <c r="S15" s="70">
        <f t="shared" si="0"/>
        <v>0</v>
      </c>
      <c r="T15" s="620"/>
    </row>
    <row r="16" spans="1:20" ht="25.5" x14ac:dyDescent="0.25">
      <c r="A16" s="62" t="s">
        <v>140</v>
      </c>
      <c r="B16" s="387" t="s">
        <v>141</v>
      </c>
      <c r="C16" s="194">
        <v>100.9</v>
      </c>
      <c r="D16" s="623">
        <v>108.7</v>
      </c>
      <c r="E16" s="623">
        <v>112.6</v>
      </c>
      <c r="F16" s="618">
        <v>110.5</v>
      </c>
      <c r="G16" s="322">
        <v>112.5</v>
      </c>
      <c r="H16" s="619">
        <v>112.7</v>
      </c>
      <c r="I16" s="619">
        <v>113.3</v>
      </c>
      <c r="J16" s="322">
        <v>112.9</v>
      </c>
      <c r="K16" s="375">
        <v>115.1</v>
      </c>
      <c r="L16" s="620">
        <v>112.4</v>
      </c>
      <c r="M16" s="375">
        <v>113.7</v>
      </c>
      <c r="N16" s="619">
        <v>112.9</v>
      </c>
      <c r="O16" s="322">
        <v>110.9</v>
      </c>
      <c r="P16" s="322">
        <v>110.9</v>
      </c>
      <c r="Q16" s="322">
        <v>111.6</v>
      </c>
      <c r="R16" s="619">
        <v>112.3</v>
      </c>
      <c r="S16" s="70">
        <f t="shared" si="0"/>
        <v>112.56666666666666</v>
      </c>
      <c r="T16" s="620">
        <v>112.3</v>
      </c>
    </row>
    <row r="17" spans="1:20" ht="25.5" x14ac:dyDescent="0.25">
      <c r="A17" s="63" t="s">
        <v>173</v>
      </c>
      <c r="B17" s="387" t="s">
        <v>142</v>
      </c>
      <c r="C17" s="194">
        <v>108.2</v>
      </c>
      <c r="D17" s="623">
        <v>126</v>
      </c>
      <c r="E17" s="623">
        <v>134.19999999999999</v>
      </c>
      <c r="F17" s="618">
        <v>128.69999999999999</v>
      </c>
      <c r="G17" s="618">
        <v>134</v>
      </c>
      <c r="H17" s="619">
        <v>134</v>
      </c>
      <c r="I17" s="619">
        <v>134</v>
      </c>
      <c r="J17" s="619">
        <v>133</v>
      </c>
      <c r="K17" s="375">
        <v>141.5</v>
      </c>
      <c r="L17" s="375">
        <v>133</v>
      </c>
      <c r="M17" s="375">
        <v>137.1</v>
      </c>
      <c r="N17" s="619">
        <v>135.30000000000001</v>
      </c>
      <c r="O17" s="619">
        <v>130.80000000000001</v>
      </c>
      <c r="P17" s="619">
        <v>130.80000000000001</v>
      </c>
      <c r="Q17" s="322">
        <v>134.6</v>
      </c>
      <c r="R17" s="619">
        <v>134.6</v>
      </c>
      <c r="S17" s="70">
        <f t="shared" si="0"/>
        <v>134.21666666666667</v>
      </c>
      <c r="T17" s="375">
        <v>134.6</v>
      </c>
    </row>
    <row r="18" spans="1:20" ht="25.5" x14ac:dyDescent="0.25">
      <c r="A18" s="63" t="s">
        <v>174</v>
      </c>
      <c r="B18" s="387" t="s">
        <v>143</v>
      </c>
      <c r="C18" s="194">
        <v>97</v>
      </c>
      <c r="D18" s="623">
        <v>101</v>
      </c>
      <c r="E18" s="623">
        <v>103.3</v>
      </c>
      <c r="F18" s="618">
        <v>103.1</v>
      </c>
      <c r="G18" s="618">
        <v>103.7</v>
      </c>
      <c r="H18" s="619">
        <v>104</v>
      </c>
      <c r="I18" s="619">
        <v>104.3</v>
      </c>
      <c r="J18" s="619">
        <v>104.3</v>
      </c>
      <c r="K18" s="375">
        <v>103.5</v>
      </c>
      <c r="L18" s="375">
        <v>103.5</v>
      </c>
      <c r="M18" s="375">
        <v>103.8</v>
      </c>
      <c r="N18" s="619">
        <v>103.4</v>
      </c>
      <c r="O18" s="619">
        <v>102.1</v>
      </c>
      <c r="P18" s="619">
        <v>102.1</v>
      </c>
      <c r="Q18" s="322">
        <v>101.4</v>
      </c>
      <c r="R18" s="619">
        <v>102.4</v>
      </c>
      <c r="S18" s="70">
        <f t="shared" si="0"/>
        <v>103.29166666666664</v>
      </c>
      <c r="T18" s="375">
        <v>102.4</v>
      </c>
    </row>
    <row r="19" spans="1:20" ht="25.5" x14ac:dyDescent="0.25">
      <c r="A19" s="63" t="s">
        <v>175</v>
      </c>
      <c r="B19" s="387" t="s">
        <v>144</v>
      </c>
      <c r="C19" s="194">
        <v>100.3</v>
      </c>
      <c r="D19" s="623">
        <v>100.9</v>
      </c>
      <c r="E19" s="623">
        <v>100.9</v>
      </c>
      <c r="F19" s="618">
        <v>99.4</v>
      </c>
      <c r="G19" s="618">
        <v>99.4</v>
      </c>
      <c r="H19" s="619">
        <v>100</v>
      </c>
      <c r="I19" s="619">
        <v>102.5</v>
      </c>
      <c r="J19" s="619">
        <v>101.9</v>
      </c>
      <c r="K19" s="375">
        <v>102</v>
      </c>
      <c r="L19" s="375">
        <v>101.8</v>
      </c>
      <c r="M19" s="375">
        <v>101</v>
      </c>
      <c r="N19" s="619">
        <v>100.3</v>
      </c>
      <c r="O19" s="619">
        <v>100.7</v>
      </c>
      <c r="P19" s="619">
        <v>100.7</v>
      </c>
      <c r="Q19" s="322">
        <v>100.7</v>
      </c>
      <c r="R19" s="619">
        <v>101</v>
      </c>
      <c r="S19" s="70">
        <f t="shared" si="0"/>
        <v>100.89166666666667</v>
      </c>
      <c r="T19" s="375">
        <v>101</v>
      </c>
    </row>
    <row r="20" spans="1:20" x14ac:dyDescent="0.25">
      <c r="A20" s="62"/>
      <c r="B20" s="387"/>
      <c r="C20" s="117"/>
      <c r="D20" s="117"/>
      <c r="E20" s="117"/>
      <c r="F20" s="322"/>
      <c r="G20" s="322"/>
      <c r="H20" s="322"/>
      <c r="I20" s="322"/>
      <c r="J20" s="322"/>
      <c r="K20" s="620"/>
      <c r="L20" s="620"/>
      <c r="M20" s="620"/>
      <c r="N20" s="322"/>
      <c r="O20" s="322"/>
      <c r="P20" s="322"/>
      <c r="Q20" s="322"/>
      <c r="R20" s="322"/>
      <c r="S20" s="70">
        <f t="shared" si="0"/>
        <v>0</v>
      </c>
      <c r="T20" s="620"/>
    </row>
    <row r="21" spans="1:20" ht="25.5" x14ac:dyDescent="0.25">
      <c r="A21" s="62" t="s">
        <v>145</v>
      </c>
      <c r="B21" s="387" t="s">
        <v>146</v>
      </c>
      <c r="C21" s="194">
        <v>99.1</v>
      </c>
      <c r="D21" s="623">
        <v>99.6</v>
      </c>
      <c r="E21" s="623">
        <v>106.8</v>
      </c>
      <c r="F21" s="618">
        <v>103.5</v>
      </c>
      <c r="G21" s="322">
        <v>102.4</v>
      </c>
      <c r="H21" s="619">
        <v>99.9</v>
      </c>
      <c r="I21" s="619">
        <v>103.6</v>
      </c>
      <c r="J21" s="322">
        <v>108</v>
      </c>
      <c r="K21" s="375">
        <v>108.5</v>
      </c>
      <c r="L21" s="620">
        <v>108.1</v>
      </c>
      <c r="M21" s="375">
        <v>108.4</v>
      </c>
      <c r="N21" s="619">
        <v>110</v>
      </c>
      <c r="O21" s="322">
        <v>111.2</v>
      </c>
      <c r="P21" s="322">
        <v>111.2</v>
      </c>
      <c r="Q21" s="322">
        <v>111.4</v>
      </c>
      <c r="R21" s="619">
        <v>106.9</v>
      </c>
      <c r="S21" s="70">
        <f t="shared" si="0"/>
        <v>106.825</v>
      </c>
      <c r="T21" s="620">
        <v>105.3</v>
      </c>
    </row>
    <row r="22" spans="1:20" ht="25.5" x14ac:dyDescent="0.25">
      <c r="A22" s="62">
        <v>10</v>
      </c>
      <c r="B22" s="387" t="s">
        <v>147</v>
      </c>
      <c r="C22" s="194">
        <v>98.4</v>
      </c>
      <c r="D22" s="623">
        <v>97.1</v>
      </c>
      <c r="E22" s="623">
        <v>99.3</v>
      </c>
      <c r="F22" s="618">
        <v>98.8</v>
      </c>
      <c r="G22" s="618">
        <v>99.3</v>
      </c>
      <c r="H22" s="619">
        <v>99.2</v>
      </c>
      <c r="I22" s="619">
        <v>99.1</v>
      </c>
      <c r="J22" s="619">
        <v>99.3</v>
      </c>
      <c r="K22" s="375">
        <v>99.4</v>
      </c>
      <c r="L22" s="375">
        <v>99.2</v>
      </c>
      <c r="M22" s="375">
        <v>99.4</v>
      </c>
      <c r="N22" s="619">
        <v>99.3</v>
      </c>
      <c r="O22" s="619">
        <v>99.4</v>
      </c>
      <c r="P22" s="619">
        <v>99.4</v>
      </c>
      <c r="Q22" s="322">
        <v>99.6</v>
      </c>
      <c r="R22" s="619">
        <v>99.6</v>
      </c>
      <c r="S22" s="70">
        <f t="shared" si="0"/>
        <v>99.300000000000011</v>
      </c>
      <c r="T22" s="375">
        <v>99.1</v>
      </c>
    </row>
    <row r="23" spans="1:20" ht="25.5" x14ac:dyDescent="0.25">
      <c r="A23" s="62">
        <v>11</v>
      </c>
      <c r="B23" s="241" t="s">
        <v>148</v>
      </c>
      <c r="C23" s="194">
        <v>98.7</v>
      </c>
      <c r="D23" s="623">
        <v>106.1</v>
      </c>
      <c r="E23" s="623">
        <v>106.4</v>
      </c>
      <c r="F23" s="618">
        <v>106.8</v>
      </c>
      <c r="G23" s="618">
        <v>106.4</v>
      </c>
      <c r="H23" s="619">
        <v>106.4</v>
      </c>
      <c r="I23" s="619">
        <v>106.4</v>
      </c>
      <c r="J23" s="619">
        <v>106.3</v>
      </c>
      <c r="K23" s="375">
        <v>106.3</v>
      </c>
      <c r="L23" s="375">
        <v>106.3</v>
      </c>
      <c r="M23" s="375">
        <v>106.3</v>
      </c>
      <c r="N23" s="619">
        <v>106.3</v>
      </c>
      <c r="O23" s="619">
        <v>106.3</v>
      </c>
      <c r="P23" s="619">
        <v>106.3</v>
      </c>
      <c r="Q23" s="322">
        <v>106.5</v>
      </c>
      <c r="R23" s="619">
        <v>106.5</v>
      </c>
      <c r="S23" s="70">
        <f t="shared" si="0"/>
        <v>106.39999999999999</v>
      </c>
      <c r="T23" s="375">
        <v>106</v>
      </c>
    </row>
    <row r="24" spans="1:20" ht="25.5" x14ac:dyDescent="0.25">
      <c r="A24" s="62">
        <v>12</v>
      </c>
      <c r="B24" s="241" t="s">
        <v>149</v>
      </c>
      <c r="C24" s="194">
        <v>100.5</v>
      </c>
      <c r="D24" s="623">
        <v>90.4</v>
      </c>
      <c r="E24" s="623">
        <v>89.7</v>
      </c>
      <c r="F24" s="618">
        <v>89.8</v>
      </c>
      <c r="G24" s="618">
        <v>89.8</v>
      </c>
      <c r="H24" s="619">
        <v>89.7</v>
      </c>
      <c r="I24" s="619">
        <v>89.7</v>
      </c>
      <c r="J24" s="619">
        <v>89.7</v>
      </c>
      <c r="K24" s="375">
        <v>89.7</v>
      </c>
      <c r="L24" s="375">
        <v>89.7</v>
      </c>
      <c r="M24" s="375">
        <v>89.7</v>
      </c>
      <c r="N24" s="619">
        <v>89.7</v>
      </c>
      <c r="O24" s="619">
        <v>89.7</v>
      </c>
      <c r="P24" s="619">
        <v>89.7</v>
      </c>
      <c r="Q24" s="322">
        <v>89.7</v>
      </c>
      <c r="R24" s="619">
        <v>89.7</v>
      </c>
      <c r="S24" s="70">
        <f t="shared" si="0"/>
        <v>89.716666666666683</v>
      </c>
      <c r="T24" s="375">
        <v>89.7</v>
      </c>
    </row>
    <row r="25" spans="1:20" ht="25.5" x14ac:dyDescent="0.25">
      <c r="A25" s="62">
        <v>13</v>
      </c>
      <c r="B25" s="241" t="s">
        <v>150</v>
      </c>
      <c r="C25" s="194">
        <v>100.8</v>
      </c>
      <c r="D25" s="623">
        <v>100.8</v>
      </c>
      <c r="E25" s="623">
        <v>100.5</v>
      </c>
      <c r="F25" s="618">
        <v>100.9</v>
      </c>
      <c r="G25" s="618">
        <v>100.1</v>
      </c>
      <c r="H25" s="619">
        <v>100.3</v>
      </c>
      <c r="I25" s="619">
        <v>100.7</v>
      </c>
      <c r="J25" s="619">
        <v>101.1</v>
      </c>
      <c r="K25" s="375">
        <v>100.2</v>
      </c>
      <c r="L25" s="375">
        <v>100.9</v>
      </c>
      <c r="M25" s="375">
        <v>100.9</v>
      </c>
      <c r="N25" s="619">
        <v>100.9</v>
      </c>
      <c r="O25" s="619">
        <v>100.3</v>
      </c>
      <c r="P25" s="619">
        <v>100.3</v>
      </c>
      <c r="Q25" s="322">
        <v>100</v>
      </c>
      <c r="R25" s="619">
        <v>100</v>
      </c>
      <c r="S25" s="70">
        <f t="shared" si="0"/>
        <v>100.52500000000002</v>
      </c>
      <c r="T25" s="375">
        <v>100.2</v>
      </c>
    </row>
    <row r="26" spans="1:20" ht="25.5" x14ac:dyDescent="0.25">
      <c r="A26" s="62">
        <v>14</v>
      </c>
      <c r="B26" s="241" t="s">
        <v>151</v>
      </c>
      <c r="C26" s="194">
        <v>97.2</v>
      </c>
      <c r="D26" s="623">
        <v>92.8</v>
      </c>
      <c r="E26" s="623">
        <v>91.2</v>
      </c>
      <c r="F26" s="618">
        <v>90.9</v>
      </c>
      <c r="G26" s="618">
        <v>91.8</v>
      </c>
      <c r="H26" s="619">
        <v>95.1</v>
      </c>
      <c r="I26" s="619">
        <v>93.1</v>
      </c>
      <c r="J26" s="619">
        <v>91.3</v>
      </c>
      <c r="K26" s="375">
        <v>90</v>
      </c>
      <c r="L26" s="375">
        <v>89</v>
      </c>
      <c r="M26" s="375">
        <v>87.3</v>
      </c>
      <c r="N26" s="619">
        <v>91.5</v>
      </c>
      <c r="O26" s="619">
        <v>91.9</v>
      </c>
      <c r="P26" s="619">
        <v>91.9</v>
      </c>
      <c r="Q26" s="322">
        <v>92</v>
      </c>
      <c r="R26" s="619">
        <v>90.5</v>
      </c>
      <c r="S26" s="70">
        <f t="shared" si="0"/>
        <v>91.2</v>
      </c>
      <c r="T26" s="375">
        <v>89</v>
      </c>
    </row>
    <row r="27" spans="1:20" ht="25.5" x14ac:dyDescent="0.25">
      <c r="A27" s="62">
        <v>15</v>
      </c>
      <c r="B27" s="241" t="s">
        <v>152</v>
      </c>
      <c r="C27" s="194">
        <v>101.7</v>
      </c>
      <c r="D27" s="623">
        <v>99.1</v>
      </c>
      <c r="E27" s="623">
        <v>98.4</v>
      </c>
      <c r="F27" s="618">
        <v>100.1</v>
      </c>
      <c r="G27" s="618">
        <v>97.6</v>
      </c>
      <c r="H27" s="619">
        <v>97.1</v>
      </c>
      <c r="I27" s="619">
        <v>97.3</v>
      </c>
      <c r="J27" s="619">
        <v>98.4</v>
      </c>
      <c r="K27" s="375">
        <v>96.3</v>
      </c>
      <c r="L27" s="375">
        <v>96.8</v>
      </c>
      <c r="M27" s="375">
        <v>95.9</v>
      </c>
      <c r="N27" s="619">
        <v>98.8</v>
      </c>
      <c r="O27" s="619">
        <v>97.8</v>
      </c>
      <c r="P27" s="619">
        <v>97.8</v>
      </c>
      <c r="Q27" s="322">
        <v>101.4</v>
      </c>
      <c r="R27" s="619">
        <v>103.3</v>
      </c>
      <c r="S27" s="70">
        <f t="shared" si="0"/>
        <v>98.399999999999977</v>
      </c>
      <c r="T27" s="375">
        <v>105.9</v>
      </c>
    </row>
    <row r="28" spans="1:20" ht="51" x14ac:dyDescent="0.25">
      <c r="A28" s="62">
        <v>16</v>
      </c>
      <c r="B28" s="241" t="s">
        <v>153</v>
      </c>
      <c r="C28" s="194">
        <v>101.7</v>
      </c>
      <c r="D28" s="623">
        <v>105.5</v>
      </c>
      <c r="E28" s="623">
        <v>110</v>
      </c>
      <c r="F28" s="618">
        <v>108.7</v>
      </c>
      <c r="G28" s="618">
        <v>110</v>
      </c>
      <c r="H28" s="619">
        <v>106.1</v>
      </c>
      <c r="I28" s="619">
        <v>107</v>
      </c>
      <c r="J28" s="619">
        <v>107.8</v>
      </c>
      <c r="K28" s="375">
        <v>108.2</v>
      </c>
      <c r="L28" s="375">
        <v>110.2</v>
      </c>
      <c r="M28" s="375">
        <v>111.3</v>
      </c>
      <c r="N28" s="619">
        <v>111.6</v>
      </c>
      <c r="O28" s="619">
        <v>111.8</v>
      </c>
      <c r="P28" s="619">
        <v>111.8</v>
      </c>
      <c r="Q28" s="322">
        <v>113.2</v>
      </c>
      <c r="R28" s="619">
        <v>114.6</v>
      </c>
      <c r="S28" s="70">
        <f>(R28+Q28+O28+N28+M28+L28+K28+J28+I28+H28+G28+F28)/12</f>
        <v>110.04166666666667</v>
      </c>
      <c r="T28" s="375">
        <v>114.9</v>
      </c>
    </row>
    <row r="29" spans="1:20" ht="25.5" x14ac:dyDescent="0.25">
      <c r="A29" s="62">
        <v>17</v>
      </c>
      <c r="B29" s="241" t="s">
        <v>154</v>
      </c>
      <c r="C29" s="194">
        <v>99.2</v>
      </c>
      <c r="D29" s="623">
        <v>96.4</v>
      </c>
      <c r="E29" s="623">
        <v>98.8</v>
      </c>
      <c r="F29" s="618">
        <v>96.5</v>
      </c>
      <c r="G29" s="618">
        <v>97.1</v>
      </c>
      <c r="H29" s="619">
        <v>97.1</v>
      </c>
      <c r="I29" s="619">
        <v>96.9</v>
      </c>
      <c r="J29" s="619">
        <v>102.7</v>
      </c>
      <c r="K29" s="375">
        <v>99.4</v>
      </c>
      <c r="L29" s="375">
        <v>98.9</v>
      </c>
      <c r="M29" s="375">
        <v>96</v>
      </c>
      <c r="N29" s="619">
        <v>101.1</v>
      </c>
      <c r="O29" s="619">
        <v>100</v>
      </c>
      <c r="P29" s="619">
        <v>100</v>
      </c>
      <c r="Q29" s="322">
        <v>100.8</v>
      </c>
      <c r="R29" s="619">
        <v>99.3</v>
      </c>
      <c r="S29" s="70">
        <f t="shared" si="0"/>
        <v>98.816666666666663</v>
      </c>
      <c r="T29" s="375">
        <v>101.5</v>
      </c>
    </row>
    <row r="30" spans="1:20" ht="25.5" x14ac:dyDescent="0.25">
      <c r="A30" s="62">
        <v>18</v>
      </c>
      <c r="B30" s="241" t="s">
        <v>155</v>
      </c>
      <c r="C30" s="194">
        <v>101.4</v>
      </c>
      <c r="D30" s="623">
        <v>101.4</v>
      </c>
      <c r="E30" s="623">
        <v>109.9</v>
      </c>
      <c r="F30" s="618">
        <v>109.8</v>
      </c>
      <c r="G30" s="618">
        <v>109.8</v>
      </c>
      <c r="H30" s="619">
        <v>109.8</v>
      </c>
      <c r="I30" s="619">
        <v>109.8</v>
      </c>
      <c r="J30" s="619">
        <v>109.9</v>
      </c>
      <c r="K30" s="375">
        <v>109.9</v>
      </c>
      <c r="L30" s="375">
        <v>109.9</v>
      </c>
      <c r="M30" s="375">
        <v>109.9</v>
      </c>
      <c r="N30" s="619">
        <v>109.9</v>
      </c>
      <c r="O30" s="619">
        <v>109.9</v>
      </c>
      <c r="P30" s="619">
        <v>109.9</v>
      </c>
      <c r="Q30" s="322">
        <v>109.9</v>
      </c>
      <c r="R30" s="619">
        <v>109.9</v>
      </c>
      <c r="S30" s="70">
        <f t="shared" si="0"/>
        <v>109.86666666666666</v>
      </c>
      <c r="T30" s="375">
        <v>109.9</v>
      </c>
    </row>
    <row r="31" spans="1:20" ht="25.5" x14ac:dyDescent="0.25">
      <c r="A31" s="62">
        <v>19</v>
      </c>
      <c r="B31" s="241" t="s">
        <v>156</v>
      </c>
      <c r="C31" s="194">
        <v>98.6</v>
      </c>
      <c r="D31" s="623">
        <v>99.3</v>
      </c>
      <c r="E31" s="623">
        <v>118</v>
      </c>
      <c r="F31" s="618">
        <v>108.8</v>
      </c>
      <c r="G31" s="618">
        <v>103.7</v>
      </c>
      <c r="H31" s="619">
        <v>95.9</v>
      </c>
      <c r="I31" s="619">
        <v>107.8</v>
      </c>
      <c r="J31" s="619">
        <v>122</v>
      </c>
      <c r="K31" s="375">
        <v>124</v>
      </c>
      <c r="L31" s="375">
        <v>122.3</v>
      </c>
      <c r="M31" s="375">
        <v>123.1</v>
      </c>
      <c r="N31" s="619">
        <v>127.5</v>
      </c>
      <c r="O31" s="619">
        <v>131.80000000000001</v>
      </c>
      <c r="P31" s="619">
        <v>131.80000000000001</v>
      </c>
      <c r="Q31" s="322">
        <v>132</v>
      </c>
      <c r="R31" s="619">
        <v>116.5</v>
      </c>
      <c r="S31" s="70">
        <f t="shared" si="0"/>
        <v>117.95</v>
      </c>
      <c r="T31" s="375">
        <v>111.7</v>
      </c>
    </row>
    <row r="32" spans="1:20" ht="25.5" x14ac:dyDescent="0.25">
      <c r="A32" s="64">
        <v>20</v>
      </c>
      <c r="B32" s="241" t="s">
        <v>157</v>
      </c>
      <c r="C32" s="194">
        <v>98.2</v>
      </c>
      <c r="D32" s="623">
        <v>96.1</v>
      </c>
      <c r="E32" s="623">
        <v>99.1</v>
      </c>
      <c r="F32" s="618">
        <v>95.3</v>
      </c>
      <c r="G32" s="618">
        <v>96.9</v>
      </c>
      <c r="H32" s="619">
        <v>97.5</v>
      </c>
      <c r="I32" s="619">
        <v>98.4</v>
      </c>
      <c r="J32" s="619">
        <v>99.8</v>
      </c>
      <c r="K32" s="375">
        <v>99.9</v>
      </c>
      <c r="L32" s="375">
        <v>99.9</v>
      </c>
      <c r="M32" s="375">
        <v>100.2</v>
      </c>
      <c r="N32" s="619">
        <v>102.6</v>
      </c>
      <c r="O32" s="619">
        <v>101</v>
      </c>
      <c r="P32" s="619">
        <v>101</v>
      </c>
      <c r="Q32" s="322">
        <v>98.9</v>
      </c>
      <c r="R32" s="619">
        <v>99.1</v>
      </c>
      <c r="S32" s="70">
        <f t="shared" si="0"/>
        <v>99.125</v>
      </c>
      <c r="T32" s="375">
        <v>101.3</v>
      </c>
    </row>
    <row r="33" spans="1:20" ht="38.25" x14ac:dyDescent="0.25">
      <c r="A33" s="62">
        <v>21</v>
      </c>
      <c r="B33" s="241" t="s">
        <v>158</v>
      </c>
      <c r="C33" s="194">
        <v>102.3</v>
      </c>
      <c r="D33" s="623">
        <v>105.6</v>
      </c>
      <c r="E33" s="623">
        <v>104.3</v>
      </c>
      <c r="F33" s="618">
        <v>104.2</v>
      </c>
      <c r="G33" s="618">
        <v>104.2</v>
      </c>
      <c r="H33" s="619">
        <v>104.2</v>
      </c>
      <c r="I33" s="619">
        <v>104.2</v>
      </c>
      <c r="J33" s="619">
        <v>104.2</v>
      </c>
      <c r="K33" s="375">
        <v>104.2</v>
      </c>
      <c r="L33" s="375">
        <v>104.3</v>
      </c>
      <c r="M33" s="375">
        <v>104.3</v>
      </c>
      <c r="N33" s="619">
        <v>104.3</v>
      </c>
      <c r="O33" s="619">
        <v>104.3</v>
      </c>
      <c r="P33" s="619">
        <v>104.3</v>
      </c>
      <c r="Q33" s="322">
        <v>104.3</v>
      </c>
      <c r="R33" s="619">
        <v>104.3</v>
      </c>
      <c r="S33" s="70">
        <f t="shared" si="0"/>
        <v>104.25000000000001</v>
      </c>
      <c r="T33" s="375">
        <v>104.3</v>
      </c>
    </row>
    <row r="34" spans="1:20" ht="25.5" x14ac:dyDescent="0.25">
      <c r="A34" s="62">
        <v>22</v>
      </c>
      <c r="B34" s="241" t="s">
        <v>159</v>
      </c>
      <c r="C34" s="194">
        <v>99.4</v>
      </c>
      <c r="D34" s="623">
        <v>100.3</v>
      </c>
      <c r="E34" s="623">
        <v>100.5</v>
      </c>
      <c r="F34" s="618">
        <v>100.6</v>
      </c>
      <c r="G34" s="618">
        <v>100.4</v>
      </c>
      <c r="H34" s="619">
        <v>100.7</v>
      </c>
      <c r="I34" s="619">
        <v>100.7</v>
      </c>
      <c r="J34" s="619">
        <v>100.8</v>
      </c>
      <c r="K34" s="375">
        <v>100.4</v>
      </c>
      <c r="L34" s="375">
        <v>100.4</v>
      </c>
      <c r="M34" s="375">
        <v>100.4</v>
      </c>
      <c r="N34" s="619">
        <v>100.4</v>
      </c>
      <c r="O34" s="619">
        <v>100.4</v>
      </c>
      <c r="P34" s="619">
        <v>100.4</v>
      </c>
      <c r="Q34" s="322">
        <v>100.4</v>
      </c>
      <c r="R34" s="619">
        <v>100.4</v>
      </c>
      <c r="S34" s="70">
        <f t="shared" si="0"/>
        <v>100.5</v>
      </c>
      <c r="T34" s="375">
        <v>100.4</v>
      </c>
    </row>
    <row r="35" spans="1:20" ht="25.5" x14ac:dyDescent="0.25">
      <c r="A35" s="62">
        <v>23</v>
      </c>
      <c r="B35" s="241" t="s">
        <v>160</v>
      </c>
      <c r="C35" s="194">
        <v>99.9</v>
      </c>
      <c r="D35" s="623">
        <v>100.6</v>
      </c>
      <c r="E35" s="623">
        <v>105.2</v>
      </c>
      <c r="F35" s="618">
        <v>100.1</v>
      </c>
      <c r="G35" s="618">
        <v>100.7</v>
      </c>
      <c r="H35" s="619">
        <v>100.7</v>
      </c>
      <c r="I35" s="619">
        <v>102.3</v>
      </c>
      <c r="J35" s="619">
        <v>108</v>
      </c>
      <c r="K35" s="375">
        <v>107.3</v>
      </c>
      <c r="L35" s="375">
        <v>106.8</v>
      </c>
      <c r="M35" s="375">
        <v>106.1</v>
      </c>
      <c r="N35" s="619">
        <v>108</v>
      </c>
      <c r="O35" s="619">
        <v>107.5</v>
      </c>
      <c r="P35" s="619">
        <v>107.5</v>
      </c>
      <c r="Q35" s="322">
        <v>107.6</v>
      </c>
      <c r="R35" s="619">
        <v>106.8</v>
      </c>
      <c r="S35" s="70">
        <f t="shared" si="0"/>
        <v>105.15833333333332</v>
      </c>
      <c r="T35" s="375">
        <v>106.8</v>
      </c>
    </row>
    <row r="36" spans="1:20" ht="25.5" x14ac:dyDescent="0.25">
      <c r="A36" s="62">
        <v>24</v>
      </c>
      <c r="B36" s="241" t="s">
        <v>161</v>
      </c>
      <c r="C36" s="194">
        <v>100.4</v>
      </c>
      <c r="D36" s="623">
        <v>104.1</v>
      </c>
      <c r="E36" s="623">
        <v>116.3</v>
      </c>
      <c r="F36" s="618">
        <v>113.7</v>
      </c>
      <c r="G36" s="618">
        <v>113.3</v>
      </c>
      <c r="H36" s="619">
        <v>113.3</v>
      </c>
      <c r="I36" s="619">
        <v>125</v>
      </c>
      <c r="J36" s="619">
        <v>114.5</v>
      </c>
      <c r="K36" s="375">
        <v>118</v>
      </c>
      <c r="L36" s="375">
        <v>116.2</v>
      </c>
      <c r="M36" s="375">
        <v>115.4</v>
      </c>
      <c r="N36" s="619">
        <v>116</v>
      </c>
      <c r="O36" s="619">
        <v>116.8</v>
      </c>
      <c r="P36" s="619">
        <v>116.8</v>
      </c>
      <c r="Q36" s="322">
        <v>116.7</v>
      </c>
      <c r="R36" s="619">
        <v>116.2</v>
      </c>
      <c r="S36" s="70">
        <f t="shared" si="0"/>
        <v>116.25833333333334</v>
      </c>
      <c r="T36" s="375">
        <v>116.3</v>
      </c>
    </row>
    <row r="37" spans="1:20" ht="25.5" x14ac:dyDescent="0.25">
      <c r="A37" s="62">
        <v>25</v>
      </c>
      <c r="B37" s="241" t="s">
        <v>162</v>
      </c>
      <c r="C37" s="194">
        <v>101.3</v>
      </c>
      <c r="D37" s="623">
        <v>106</v>
      </c>
      <c r="E37" s="623">
        <v>109.8</v>
      </c>
      <c r="F37" s="618">
        <v>109.8</v>
      </c>
      <c r="G37" s="618">
        <v>110</v>
      </c>
      <c r="H37" s="619">
        <v>110</v>
      </c>
      <c r="I37" s="619">
        <v>109.5</v>
      </c>
      <c r="J37" s="619">
        <v>108.9</v>
      </c>
      <c r="K37" s="375">
        <v>108</v>
      </c>
      <c r="L37" s="375">
        <v>108.5</v>
      </c>
      <c r="M37" s="375">
        <v>109.4</v>
      </c>
      <c r="N37" s="619">
        <v>111</v>
      </c>
      <c r="O37" s="619">
        <v>110.6</v>
      </c>
      <c r="P37" s="619">
        <v>110.6</v>
      </c>
      <c r="Q37" s="322">
        <v>110.8</v>
      </c>
      <c r="R37" s="619">
        <v>110.9</v>
      </c>
      <c r="S37" s="70">
        <f t="shared" si="0"/>
        <v>109.78333333333332</v>
      </c>
      <c r="T37" s="375">
        <v>107.5</v>
      </c>
    </row>
    <row r="38" spans="1:20" ht="25.5" x14ac:dyDescent="0.25">
      <c r="A38" s="62">
        <v>26</v>
      </c>
      <c r="B38" s="241" t="s">
        <v>163</v>
      </c>
      <c r="C38" s="194">
        <v>99.7</v>
      </c>
      <c r="D38" s="623">
        <v>99.2</v>
      </c>
      <c r="E38" s="623">
        <v>98.5</v>
      </c>
      <c r="F38" s="618">
        <v>101.4</v>
      </c>
      <c r="G38" s="618">
        <v>101.4</v>
      </c>
      <c r="H38" s="619">
        <v>97.5</v>
      </c>
      <c r="I38" s="619">
        <v>97.3</v>
      </c>
      <c r="J38" s="619">
        <v>97.5</v>
      </c>
      <c r="K38" s="375">
        <v>97.5</v>
      </c>
      <c r="L38" s="375">
        <v>97.5</v>
      </c>
      <c r="M38" s="375">
        <v>97.5</v>
      </c>
      <c r="N38" s="619">
        <v>98.6</v>
      </c>
      <c r="O38" s="619">
        <v>98.6</v>
      </c>
      <c r="P38" s="619">
        <v>98.6</v>
      </c>
      <c r="Q38" s="322">
        <v>98.6</v>
      </c>
      <c r="R38" s="619">
        <v>98.6</v>
      </c>
      <c r="S38" s="70">
        <f t="shared" si="0"/>
        <v>98.5</v>
      </c>
      <c r="T38" s="375">
        <v>98.6</v>
      </c>
    </row>
    <row r="39" spans="1:20" ht="25.5" x14ac:dyDescent="0.25">
      <c r="A39" s="62">
        <v>27</v>
      </c>
      <c r="B39" s="241" t="s">
        <v>164</v>
      </c>
      <c r="C39" s="194">
        <v>99.5</v>
      </c>
      <c r="D39" s="623">
        <v>101.6</v>
      </c>
      <c r="E39" s="623">
        <v>104.4</v>
      </c>
      <c r="F39" s="618">
        <v>105.7</v>
      </c>
      <c r="G39" s="618">
        <v>105.7</v>
      </c>
      <c r="H39" s="619">
        <v>105.7</v>
      </c>
      <c r="I39" s="619">
        <v>103.8</v>
      </c>
      <c r="J39" s="619">
        <v>103.9</v>
      </c>
      <c r="K39" s="375">
        <v>103.9</v>
      </c>
      <c r="L39" s="375">
        <v>104</v>
      </c>
      <c r="M39" s="375">
        <v>104</v>
      </c>
      <c r="N39" s="619">
        <v>104</v>
      </c>
      <c r="O39" s="619">
        <v>107.4</v>
      </c>
      <c r="P39" s="619">
        <v>107.4</v>
      </c>
      <c r="Q39" s="322">
        <v>102.4</v>
      </c>
      <c r="R39" s="619">
        <v>102</v>
      </c>
      <c r="S39" s="70">
        <f t="shared" si="0"/>
        <v>104.375</v>
      </c>
      <c r="T39" s="375">
        <v>104.2</v>
      </c>
    </row>
    <row r="40" spans="1:20" ht="25.5" x14ac:dyDescent="0.25">
      <c r="A40" s="62">
        <v>28</v>
      </c>
      <c r="B40" s="241" t="s">
        <v>165</v>
      </c>
      <c r="C40" s="194">
        <v>99.9</v>
      </c>
      <c r="D40" s="623">
        <v>99.9</v>
      </c>
      <c r="E40" s="623">
        <v>100.5</v>
      </c>
      <c r="F40" s="618">
        <v>99.7</v>
      </c>
      <c r="G40" s="618">
        <v>99.5</v>
      </c>
      <c r="H40" s="619">
        <v>100.9</v>
      </c>
      <c r="I40" s="619">
        <v>100.5</v>
      </c>
      <c r="J40" s="619">
        <v>100.6</v>
      </c>
      <c r="K40" s="375">
        <v>100.3</v>
      </c>
      <c r="L40" s="375">
        <v>100.7</v>
      </c>
      <c r="M40" s="375">
        <v>100.8</v>
      </c>
      <c r="N40" s="619">
        <v>100.8</v>
      </c>
      <c r="O40" s="619">
        <v>100.4</v>
      </c>
      <c r="P40" s="619">
        <v>100.4</v>
      </c>
      <c r="Q40" s="322">
        <v>100.9</v>
      </c>
      <c r="R40" s="619">
        <v>101</v>
      </c>
      <c r="S40" s="70">
        <f t="shared" si="0"/>
        <v>100.50833333333334</v>
      </c>
      <c r="T40" s="375">
        <v>100.8</v>
      </c>
    </row>
    <row r="41" spans="1:20" ht="25.5" x14ac:dyDescent="0.25">
      <c r="A41" s="62">
        <v>29</v>
      </c>
      <c r="B41" s="241" t="s">
        <v>166</v>
      </c>
      <c r="C41" s="194">
        <v>95.7</v>
      </c>
      <c r="D41" s="623">
        <v>94.5</v>
      </c>
      <c r="E41" s="623">
        <v>92.8</v>
      </c>
      <c r="F41" s="618">
        <v>93.9</v>
      </c>
      <c r="G41" s="618">
        <v>92.7</v>
      </c>
      <c r="H41" s="619">
        <v>92.7</v>
      </c>
      <c r="I41" s="619">
        <v>92.7</v>
      </c>
      <c r="J41" s="619">
        <v>92.7</v>
      </c>
      <c r="K41" s="375">
        <v>92.7</v>
      </c>
      <c r="L41" s="375">
        <v>92.7</v>
      </c>
      <c r="M41" s="375">
        <v>92.7</v>
      </c>
      <c r="N41" s="619">
        <v>92.7</v>
      </c>
      <c r="O41" s="619">
        <v>92.7</v>
      </c>
      <c r="P41" s="619">
        <v>92.7</v>
      </c>
      <c r="Q41" s="322">
        <v>92.7</v>
      </c>
      <c r="R41" s="619">
        <v>92.7</v>
      </c>
      <c r="S41" s="70">
        <f t="shared" si="0"/>
        <v>92.800000000000026</v>
      </c>
      <c r="T41" s="375">
        <v>92.7</v>
      </c>
    </row>
    <row r="42" spans="1:20" ht="25.5" x14ac:dyDescent="0.25">
      <c r="A42" s="62">
        <v>30</v>
      </c>
      <c r="B42" s="241" t="s">
        <v>167</v>
      </c>
      <c r="C42" s="107" t="s">
        <v>123</v>
      </c>
      <c r="D42" s="107" t="s">
        <v>123</v>
      </c>
      <c r="E42" s="107">
        <v>100</v>
      </c>
      <c r="F42" s="618">
        <v>100</v>
      </c>
      <c r="G42" s="618">
        <v>100</v>
      </c>
      <c r="H42" s="619">
        <v>100</v>
      </c>
      <c r="I42" s="619">
        <v>100</v>
      </c>
      <c r="J42" s="619">
        <v>100</v>
      </c>
      <c r="K42" s="375">
        <v>100</v>
      </c>
      <c r="L42" s="375">
        <v>100</v>
      </c>
      <c r="M42" s="375">
        <v>100</v>
      </c>
      <c r="N42" s="619">
        <v>100</v>
      </c>
      <c r="O42" s="619">
        <v>100</v>
      </c>
      <c r="P42" s="619">
        <v>100</v>
      </c>
      <c r="Q42" s="322">
        <v>100</v>
      </c>
      <c r="R42" s="619">
        <v>100</v>
      </c>
      <c r="S42" s="70">
        <f t="shared" si="0"/>
        <v>100</v>
      </c>
      <c r="T42" s="375">
        <v>100</v>
      </c>
    </row>
    <row r="43" spans="1:20" ht="25.5" x14ac:dyDescent="0.25">
      <c r="A43" s="62">
        <v>31</v>
      </c>
      <c r="B43" s="241" t="s">
        <v>168</v>
      </c>
      <c r="C43" s="194">
        <v>99.1</v>
      </c>
      <c r="D43" s="623">
        <v>98.3</v>
      </c>
      <c r="E43" s="623">
        <v>101.3</v>
      </c>
      <c r="F43" s="618">
        <v>98.4</v>
      </c>
      <c r="G43" s="618">
        <v>100.5</v>
      </c>
      <c r="H43" s="619">
        <v>101.2</v>
      </c>
      <c r="I43" s="619">
        <v>101.1</v>
      </c>
      <c r="J43" s="619">
        <v>101.2</v>
      </c>
      <c r="K43" s="375">
        <v>101.7</v>
      </c>
      <c r="L43" s="375">
        <v>101.7</v>
      </c>
      <c r="M43" s="375">
        <v>101.8</v>
      </c>
      <c r="N43" s="619">
        <v>101.9</v>
      </c>
      <c r="O43" s="619">
        <v>101.9</v>
      </c>
      <c r="P43" s="619">
        <v>101.9</v>
      </c>
      <c r="Q43" s="322">
        <v>101.9</v>
      </c>
      <c r="R43" s="619">
        <v>101.9</v>
      </c>
      <c r="S43" s="70">
        <f t="shared" si="0"/>
        <v>101.26666666666669</v>
      </c>
      <c r="T43" s="375">
        <v>101.9</v>
      </c>
    </row>
    <row r="44" spans="1:20" ht="25.5" x14ac:dyDescent="0.25">
      <c r="A44" s="62">
        <v>32</v>
      </c>
      <c r="B44" s="241" t="s">
        <v>169</v>
      </c>
      <c r="C44" s="194">
        <v>100.1</v>
      </c>
      <c r="D44" s="623">
        <v>100.1</v>
      </c>
      <c r="E44" s="623">
        <v>100.6</v>
      </c>
      <c r="F44" s="618">
        <v>100.1</v>
      </c>
      <c r="G44" s="618">
        <v>100.1</v>
      </c>
      <c r="H44" s="619">
        <v>100.1</v>
      </c>
      <c r="I44" s="619">
        <v>100.1</v>
      </c>
      <c r="J44" s="619">
        <v>100.1</v>
      </c>
      <c r="K44" s="375">
        <v>100.1</v>
      </c>
      <c r="L44" s="375">
        <v>100.1</v>
      </c>
      <c r="M44" s="375">
        <v>100.1</v>
      </c>
      <c r="N44" s="619">
        <v>101.7</v>
      </c>
      <c r="O44" s="619">
        <v>101.7</v>
      </c>
      <c r="P44" s="619">
        <v>101.7</v>
      </c>
      <c r="Q44" s="322">
        <v>101.7</v>
      </c>
      <c r="R44" s="619">
        <v>101.7</v>
      </c>
      <c r="S44" s="70">
        <f t="shared" si="0"/>
        <v>100.63333333333333</v>
      </c>
      <c r="T44" s="375">
        <v>101.7</v>
      </c>
    </row>
    <row r="45" spans="1:20" ht="25.5" x14ac:dyDescent="0.25">
      <c r="A45" s="62">
        <v>33</v>
      </c>
      <c r="B45" s="241" t="s">
        <v>170</v>
      </c>
      <c r="C45" s="194">
        <v>99.8</v>
      </c>
      <c r="D45" s="623">
        <v>99</v>
      </c>
      <c r="E45" s="623">
        <v>100</v>
      </c>
      <c r="F45" s="618">
        <v>98.8</v>
      </c>
      <c r="G45" s="618">
        <v>99.8</v>
      </c>
      <c r="H45" s="619">
        <v>99.7</v>
      </c>
      <c r="I45" s="619">
        <v>100.1</v>
      </c>
      <c r="J45" s="619">
        <v>100.1</v>
      </c>
      <c r="K45" s="375">
        <v>100.1</v>
      </c>
      <c r="L45" s="375">
        <v>100.7</v>
      </c>
      <c r="M45" s="375">
        <v>100.7</v>
      </c>
      <c r="N45" s="619">
        <v>100.2</v>
      </c>
      <c r="O45" s="619">
        <v>100</v>
      </c>
      <c r="P45" s="619">
        <v>100</v>
      </c>
      <c r="Q45" s="322">
        <v>99.8</v>
      </c>
      <c r="R45" s="619">
        <v>100.3</v>
      </c>
      <c r="S45" s="70">
        <f t="shared" si="0"/>
        <v>100.02500000000002</v>
      </c>
      <c r="T45" s="375">
        <v>100.9</v>
      </c>
    </row>
    <row r="46" spans="1:20" x14ac:dyDescent="0.25">
      <c r="A46" s="62"/>
      <c r="B46" s="241"/>
      <c r="C46" s="194"/>
      <c r="D46" s="194"/>
      <c r="E46" s="194"/>
      <c r="F46" s="322"/>
      <c r="G46" s="322"/>
      <c r="H46" s="322"/>
      <c r="I46" s="322"/>
      <c r="J46" s="322"/>
      <c r="K46" s="620"/>
      <c r="L46" s="620"/>
      <c r="M46" s="620"/>
      <c r="N46" s="322"/>
      <c r="O46" s="322"/>
      <c r="P46" s="322"/>
      <c r="Q46" s="322"/>
      <c r="R46" s="322"/>
      <c r="S46" s="70"/>
      <c r="T46" s="620"/>
    </row>
    <row r="47" spans="1:20" ht="38.25" x14ac:dyDescent="0.25">
      <c r="A47" s="62" t="s">
        <v>171</v>
      </c>
      <c r="B47" s="241" t="s">
        <v>172</v>
      </c>
      <c r="C47" s="194">
        <v>107.3</v>
      </c>
      <c r="D47" s="623">
        <v>111</v>
      </c>
      <c r="E47" s="623">
        <v>111.1</v>
      </c>
      <c r="F47" s="618">
        <v>111</v>
      </c>
      <c r="G47" s="322">
        <v>111</v>
      </c>
      <c r="H47" s="619">
        <v>111</v>
      </c>
      <c r="I47" s="619">
        <v>111</v>
      </c>
      <c r="J47" s="619">
        <v>111</v>
      </c>
      <c r="K47" s="619">
        <v>111</v>
      </c>
      <c r="L47" s="620">
        <v>111</v>
      </c>
      <c r="M47" s="375">
        <v>111</v>
      </c>
      <c r="N47" s="619">
        <v>111</v>
      </c>
      <c r="O47" s="322">
        <v>111.2</v>
      </c>
      <c r="P47" s="322">
        <v>111.2</v>
      </c>
      <c r="Q47" s="322">
        <v>111.2</v>
      </c>
      <c r="R47" s="619">
        <v>111.2</v>
      </c>
      <c r="S47" s="70">
        <f t="shared" si="0"/>
        <v>111.05</v>
      </c>
      <c r="T47" s="620">
        <v>111.2</v>
      </c>
    </row>
    <row r="48" spans="1:20" ht="38.25" x14ac:dyDescent="0.25">
      <c r="A48" s="64">
        <v>35</v>
      </c>
      <c r="B48" s="242" t="s">
        <v>172</v>
      </c>
      <c r="C48" s="194">
        <v>107.3</v>
      </c>
      <c r="D48" s="623">
        <v>111</v>
      </c>
      <c r="E48" s="623">
        <v>111.1</v>
      </c>
      <c r="F48" s="322">
        <v>111</v>
      </c>
      <c r="G48" s="322">
        <v>111</v>
      </c>
      <c r="H48" s="619">
        <v>111</v>
      </c>
      <c r="I48" s="619">
        <v>111</v>
      </c>
      <c r="J48" s="619">
        <v>111</v>
      </c>
      <c r="K48" s="619">
        <v>111</v>
      </c>
      <c r="L48" s="375">
        <v>111</v>
      </c>
      <c r="M48" s="375">
        <v>111</v>
      </c>
      <c r="N48" s="322">
        <v>111</v>
      </c>
      <c r="O48" s="619">
        <v>111.2</v>
      </c>
      <c r="P48" s="619">
        <v>111.2</v>
      </c>
      <c r="Q48" s="322">
        <v>111.2</v>
      </c>
      <c r="R48" s="619">
        <v>111.2</v>
      </c>
      <c r="S48" s="70">
        <f t="shared" si="0"/>
        <v>111.05</v>
      </c>
      <c r="T48" s="375">
        <v>111.2</v>
      </c>
    </row>
    <row r="49" spans="1:20" x14ac:dyDescent="0.25">
      <c r="A49" s="64"/>
      <c r="B49" s="242"/>
      <c r="C49" s="194"/>
      <c r="D49" s="194"/>
      <c r="E49" s="194"/>
      <c r="F49" s="618"/>
      <c r="G49" s="322"/>
      <c r="H49" s="322"/>
      <c r="I49" s="322"/>
      <c r="J49" s="322"/>
      <c r="K49" s="620"/>
      <c r="L49" s="620"/>
      <c r="M49" s="620"/>
      <c r="N49" s="322"/>
      <c r="O49" s="322"/>
      <c r="P49" s="322"/>
      <c r="Q49" s="322"/>
      <c r="R49" s="322"/>
      <c r="S49" s="70">
        <f t="shared" si="0"/>
        <v>0</v>
      </c>
      <c r="T49" s="620"/>
    </row>
    <row r="50" spans="1:20" ht="38.25" x14ac:dyDescent="0.25">
      <c r="A50" s="320" t="s">
        <v>388</v>
      </c>
      <c r="B50" s="381" t="s">
        <v>757</v>
      </c>
      <c r="C50" s="624" t="s">
        <v>123</v>
      </c>
      <c r="D50" s="625" t="s">
        <v>918</v>
      </c>
      <c r="E50" s="625">
        <v>125.8</v>
      </c>
      <c r="F50" s="624">
        <v>125.1</v>
      </c>
      <c r="G50" s="322">
        <v>123.4</v>
      </c>
      <c r="H50" s="619">
        <v>128.5</v>
      </c>
      <c r="I50" s="619">
        <v>129.9</v>
      </c>
      <c r="J50" s="322">
        <v>126.8</v>
      </c>
      <c r="K50" s="620">
        <v>124</v>
      </c>
      <c r="L50" s="620">
        <v>127.2</v>
      </c>
      <c r="M50" s="619">
        <v>126.4</v>
      </c>
      <c r="N50" s="619">
        <v>123.4</v>
      </c>
      <c r="O50" s="322">
        <v>124</v>
      </c>
      <c r="P50" s="322">
        <v>124</v>
      </c>
      <c r="Q50" s="322">
        <v>125.7</v>
      </c>
      <c r="R50" s="619">
        <v>124.9</v>
      </c>
      <c r="S50" s="70">
        <f t="shared" si="0"/>
        <v>125.77499999999999</v>
      </c>
      <c r="T50" s="620">
        <v>121.4</v>
      </c>
    </row>
    <row r="51" spans="1:20" ht="38.25" x14ac:dyDescent="0.25">
      <c r="A51" s="340" t="s">
        <v>755</v>
      </c>
      <c r="B51" s="341" t="s">
        <v>758</v>
      </c>
      <c r="C51" s="626" t="s">
        <v>123</v>
      </c>
      <c r="D51" s="627" t="s">
        <v>918</v>
      </c>
      <c r="E51" s="627">
        <v>125.8</v>
      </c>
      <c r="F51" s="626">
        <v>125.1</v>
      </c>
      <c r="G51" s="628">
        <v>123.4</v>
      </c>
      <c r="H51" s="629">
        <v>128.5</v>
      </c>
      <c r="I51" s="629">
        <v>129.9</v>
      </c>
      <c r="J51" s="628">
        <v>126.8</v>
      </c>
      <c r="K51" s="628">
        <v>124</v>
      </c>
      <c r="L51" s="629">
        <v>127.2</v>
      </c>
      <c r="M51" s="629">
        <v>126.4</v>
      </c>
      <c r="N51" s="628">
        <v>123.4</v>
      </c>
      <c r="O51" s="629">
        <v>124</v>
      </c>
      <c r="P51" s="629">
        <v>124</v>
      </c>
      <c r="Q51" s="628">
        <v>125.7</v>
      </c>
      <c r="R51" s="629">
        <v>124.9</v>
      </c>
      <c r="S51" s="70">
        <f t="shared" si="0"/>
        <v>125.77499999999999</v>
      </c>
      <c r="T51" s="375">
        <v>121.4</v>
      </c>
    </row>
    <row r="52" spans="1:20" x14ac:dyDescent="0.25">
      <c r="A52" s="378"/>
      <c r="B52" s="381"/>
      <c r="C52" s="324"/>
      <c r="D52" s="324"/>
      <c r="E52" s="324"/>
      <c r="F52" s="324"/>
      <c r="G52" s="403"/>
      <c r="H52" s="403"/>
      <c r="I52" s="403"/>
      <c r="J52" s="403"/>
      <c r="K52" s="403"/>
      <c r="L52" s="403"/>
      <c r="M52" s="403"/>
      <c r="N52" s="374"/>
      <c r="O52" s="374"/>
      <c r="P52" s="374"/>
      <c r="Q52" s="374"/>
      <c r="R52" s="323"/>
    </row>
    <row r="53" spans="1:20" x14ac:dyDescent="0.25">
      <c r="A53" s="404"/>
      <c r="B53" s="85"/>
    </row>
    <row r="54" spans="1:20" ht="15.75" x14ac:dyDescent="0.25">
      <c r="B54" s="409" t="s">
        <v>819</v>
      </c>
      <c r="C54" s="406"/>
      <c r="D54" s="406"/>
      <c r="E54" s="406"/>
      <c r="F54" s="406"/>
    </row>
    <row r="55" spans="1:20" x14ac:dyDescent="0.25">
      <c r="B55" s="405"/>
      <c r="C55" s="406"/>
      <c r="D55" s="406"/>
      <c r="E55" s="406"/>
      <c r="F55" s="406"/>
    </row>
    <row r="56" spans="1:20" x14ac:dyDescent="0.25">
      <c r="B56" s="407"/>
      <c r="C56" s="406"/>
      <c r="D56" s="406"/>
      <c r="E56" s="406"/>
      <c r="F56" s="406"/>
    </row>
  </sheetData>
  <mergeCells count="13">
    <mergeCell ref="A13:B13"/>
    <mergeCell ref="A15:B15"/>
    <mergeCell ref="A6:B6"/>
    <mergeCell ref="A8:B8"/>
    <mergeCell ref="A9:B9"/>
    <mergeCell ref="A10:B10"/>
    <mergeCell ref="A11:B11"/>
    <mergeCell ref="F4:S4"/>
    <mergeCell ref="A4:B5"/>
    <mergeCell ref="C4:C5"/>
    <mergeCell ref="D4:D5"/>
    <mergeCell ref="A12:B12"/>
    <mergeCell ref="E4:E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"/>
  <sheetViews>
    <sheetView topLeftCell="A19" zoomScaleNormal="100" workbookViewId="0">
      <selection activeCell="F47" sqref="F47"/>
    </sheetView>
  </sheetViews>
  <sheetFormatPr defaultRowHeight="15" x14ac:dyDescent="0.25"/>
  <cols>
    <col min="1" max="1" width="9.140625" style="94"/>
    <col min="2" max="2" width="11.85546875" style="94" customWidth="1"/>
    <col min="3" max="3" width="10.5703125" style="94" customWidth="1"/>
    <col min="4" max="4" width="9.5703125" style="94" customWidth="1"/>
    <col min="5" max="5" width="14.7109375" style="94" customWidth="1"/>
    <col min="6" max="6" width="16.140625" style="94" customWidth="1"/>
    <col min="7" max="7" width="13.28515625" style="94" customWidth="1"/>
    <col min="8" max="16384" width="9.140625" style="94"/>
  </cols>
  <sheetData>
    <row r="1" spans="1:18" x14ac:dyDescent="0.25">
      <c r="A1" s="244" t="s">
        <v>176</v>
      </c>
      <c r="B1" s="243"/>
      <c r="C1" s="243"/>
      <c r="D1" s="243"/>
      <c r="E1" s="243"/>
      <c r="F1" s="243"/>
      <c r="G1" s="243"/>
    </row>
    <row r="2" spans="1:18" x14ac:dyDescent="0.25">
      <c r="A2" s="410" t="s">
        <v>177</v>
      </c>
      <c r="B2" s="243"/>
      <c r="C2" s="243"/>
      <c r="D2" s="243"/>
      <c r="E2" s="243"/>
      <c r="F2" s="243"/>
      <c r="G2" s="243"/>
    </row>
    <row r="3" spans="1:18" x14ac:dyDescent="0.25">
      <c r="A3" s="245"/>
      <c r="B3" s="243"/>
      <c r="C3" s="243"/>
      <c r="D3" s="243"/>
      <c r="E3" s="243"/>
      <c r="F3" s="243"/>
      <c r="G3" s="411" t="s">
        <v>178</v>
      </c>
    </row>
    <row r="4" spans="1:18" x14ac:dyDescent="0.25">
      <c r="A4" s="786"/>
      <c r="B4" s="789" t="s">
        <v>673</v>
      </c>
      <c r="C4" s="792" t="s">
        <v>179</v>
      </c>
      <c r="D4" s="792"/>
      <c r="E4" s="792"/>
      <c r="F4" s="792"/>
      <c r="G4" s="793"/>
    </row>
    <row r="5" spans="1:18" x14ac:dyDescent="0.25">
      <c r="A5" s="787"/>
      <c r="B5" s="790"/>
      <c r="C5" s="794" t="s">
        <v>180</v>
      </c>
      <c r="D5" s="794"/>
      <c r="E5" s="794"/>
      <c r="F5" s="794"/>
      <c r="G5" s="795"/>
    </row>
    <row r="6" spans="1:18" ht="63.75" x14ac:dyDescent="0.25">
      <c r="A6" s="788"/>
      <c r="B6" s="791"/>
      <c r="C6" s="412" t="s">
        <v>674</v>
      </c>
      <c r="D6" s="412" t="s">
        <v>675</v>
      </c>
      <c r="E6" s="412" t="s">
        <v>676</v>
      </c>
      <c r="F6" s="412" t="s">
        <v>677</v>
      </c>
      <c r="G6" s="413" t="s">
        <v>678</v>
      </c>
    </row>
    <row r="7" spans="1:18" x14ac:dyDescent="0.25">
      <c r="A7" s="202">
        <v>2014</v>
      </c>
      <c r="B7" s="200">
        <v>88507.816261200016</v>
      </c>
      <c r="C7" s="200">
        <v>47146.385000000002</v>
      </c>
      <c r="D7" s="200">
        <v>6662.6041899999991</v>
      </c>
      <c r="E7" s="200">
        <v>11794.168703690002</v>
      </c>
      <c r="F7" s="200">
        <v>169.77814000000001</v>
      </c>
      <c r="G7" s="200">
        <v>2052.44616</v>
      </c>
    </row>
    <row r="8" spans="1:18" x14ac:dyDescent="0.25">
      <c r="A8" s="202">
        <v>2015</v>
      </c>
      <c r="B8" s="200">
        <v>81705.899999999994</v>
      </c>
      <c r="C8" s="200">
        <v>38035.941104256002</v>
      </c>
      <c r="D8" s="200">
        <v>7467.6525700000011</v>
      </c>
      <c r="E8" s="200">
        <v>12905.395852459998</v>
      </c>
      <c r="F8" s="200">
        <v>186.67628999999999</v>
      </c>
      <c r="G8" s="200">
        <v>2276.21272</v>
      </c>
    </row>
    <row r="9" spans="1:18" x14ac:dyDescent="0.25">
      <c r="A9" s="202">
        <v>2016</v>
      </c>
      <c r="B9" s="417" t="s">
        <v>863</v>
      </c>
      <c r="C9" s="417" t="s">
        <v>864</v>
      </c>
      <c r="D9" s="417" t="s">
        <v>865</v>
      </c>
      <c r="E9" s="417" t="s">
        <v>866</v>
      </c>
      <c r="F9" s="417" t="s">
        <v>867</v>
      </c>
      <c r="G9" s="417" t="s">
        <v>868</v>
      </c>
    </row>
    <row r="10" spans="1:18" x14ac:dyDescent="0.25">
      <c r="A10" s="207">
        <v>2017</v>
      </c>
      <c r="B10" s="200">
        <v>87550.635500000004</v>
      </c>
      <c r="C10" s="200">
        <v>41211.300000000003</v>
      </c>
      <c r="D10" s="200">
        <v>8518.6</v>
      </c>
      <c r="E10" s="200">
        <v>15888.3</v>
      </c>
      <c r="F10" s="200">
        <v>230.5</v>
      </c>
      <c r="G10" s="200">
        <v>3293.9</v>
      </c>
      <c r="I10" s="416"/>
      <c r="J10" s="416"/>
      <c r="K10" s="416"/>
      <c r="L10" s="416"/>
      <c r="M10" s="416"/>
      <c r="N10" s="416"/>
      <c r="O10" s="415"/>
      <c r="P10" s="415"/>
      <c r="Q10" s="415"/>
      <c r="R10" s="415"/>
    </row>
    <row r="11" spans="1:18" x14ac:dyDescent="0.25">
      <c r="A11" s="630">
        <v>2018</v>
      </c>
      <c r="B11" s="200">
        <v>92491.4</v>
      </c>
      <c r="C11" s="200">
        <v>43122.290310000004</v>
      </c>
      <c r="D11" s="200">
        <v>7871.9322849999999</v>
      </c>
      <c r="E11" s="200">
        <v>26637</v>
      </c>
      <c r="F11" s="200">
        <v>243.7</v>
      </c>
      <c r="G11" s="200">
        <v>3602.2</v>
      </c>
    </row>
    <row r="12" spans="1:18" x14ac:dyDescent="0.25">
      <c r="A12" s="268"/>
      <c r="B12" s="221"/>
      <c r="C12" s="414"/>
      <c r="D12" s="414"/>
      <c r="E12" s="414"/>
      <c r="F12" s="414"/>
      <c r="G12" s="414"/>
    </row>
    <row r="13" spans="1:18" x14ac:dyDescent="0.25">
      <c r="A13" s="207">
        <v>2018</v>
      </c>
      <c r="B13" s="296"/>
      <c r="C13" s="296"/>
      <c r="D13" s="296"/>
      <c r="E13" s="296"/>
      <c r="F13" s="296"/>
      <c r="G13" s="296"/>
    </row>
    <row r="14" spans="1:18" x14ac:dyDescent="0.25">
      <c r="A14" s="268" t="s">
        <v>589</v>
      </c>
      <c r="B14" s="707" t="s">
        <v>1168</v>
      </c>
      <c r="C14" s="359">
        <v>3053</v>
      </c>
      <c r="D14" s="359">
        <v>540.6</v>
      </c>
      <c r="E14" s="359">
        <v>1971.2</v>
      </c>
      <c r="F14" s="708" t="s">
        <v>1169</v>
      </c>
      <c r="G14" s="359">
        <v>267.89999999999998</v>
      </c>
    </row>
    <row r="15" spans="1:18" x14ac:dyDescent="0.25">
      <c r="A15" s="268" t="s">
        <v>380</v>
      </c>
      <c r="B15" s="296">
        <v>6721.8</v>
      </c>
      <c r="C15" s="359">
        <v>2729.2</v>
      </c>
      <c r="D15" s="359">
        <v>576.4</v>
      </c>
      <c r="E15" s="359">
        <v>2028.6</v>
      </c>
      <c r="F15" s="359">
        <v>22</v>
      </c>
      <c r="G15" s="359">
        <v>233.2</v>
      </c>
    </row>
    <row r="16" spans="1:18" x14ac:dyDescent="0.25">
      <c r="A16" s="268" t="s">
        <v>370</v>
      </c>
      <c r="B16" s="296">
        <v>7575.8</v>
      </c>
      <c r="C16" s="359">
        <v>3586.7</v>
      </c>
      <c r="D16" s="359">
        <v>599.1</v>
      </c>
      <c r="E16" s="359">
        <v>1733.3</v>
      </c>
      <c r="F16" s="359">
        <v>25.6</v>
      </c>
      <c r="G16" s="359">
        <v>264.3</v>
      </c>
    </row>
    <row r="17" spans="1:7" x14ac:dyDescent="0.25">
      <c r="A17" s="268" t="s">
        <v>580</v>
      </c>
      <c r="B17" s="296">
        <v>7695.5</v>
      </c>
      <c r="C17" s="359">
        <v>3213.4</v>
      </c>
      <c r="D17" s="359">
        <v>685.6</v>
      </c>
      <c r="E17" s="359">
        <v>2168.1</v>
      </c>
      <c r="F17" s="359">
        <v>20.7</v>
      </c>
      <c r="G17" s="359">
        <v>299.2</v>
      </c>
    </row>
    <row r="18" spans="1:7" x14ac:dyDescent="0.25">
      <c r="A18" s="268" t="s">
        <v>372</v>
      </c>
      <c r="B18" s="296">
        <v>8737.9470000000001</v>
      </c>
      <c r="C18" s="359">
        <v>4006.2</v>
      </c>
      <c r="D18" s="359">
        <v>725.7</v>
      </c>
      <c r="E18" s="359">
        <v>2207.6</v>
      </c>
      <c r="F18" s="359">
        <v>24.34</v>
      </c>
      <c r="G18" s="359">
        <v>340.8</v>
      </c>
    </row>
    <row r="19" spans="1:7" x14ac:dyDescent="0.25">
      <c r="A19" s="268" t="s">
        <v>919</v>
      </c>
      <c r="B19" s="296">
        <v>8235.2000000000007</v>
      </c>
      <c r="C19" s="359">
        <v>3822.9</v>
      </c>
      <c r="D19" s="359">
        <v>605.29999999999995</v>
      </c>
      <c r="E19" s="359">
        <v>2279.6</v>
      </c>
      <c r="F19" s="359">
        <v>15.1</v>
      </c>
      <c r="G19" s="359">
        <v>335</v>
      </c>
    </row>
    <row r="20" spans="1:7" x14ac:dyDescent="0.25">
      <c r="A20" s="268" t="s">
        <v>715</v>
      </c>
      <c r="B20" s="296">
        <v>8277.2999999999993</v>
      </c>
      <c r="C20" s="359">
        <v>3902.2</v>
      </c>
      <c r="D20" s="359">
        <v>690</v>
      </c>
      <c r="E20" s="359">
        <v>2223.4</v>
      </c>
      <c r="F20" s="359">
        <v>15.5</v>
      </c>
      <c r="G20" s="359">
        <v>310.8</v>
      </c>
    </row>
    <row r="21" spans="1:7" x14ac:dyDescent="0.25">
      <c r="A21" s="268" t="s">
        <v>375</v>
      </c>
      <c r="B21" s="296">
        <v>7968.1</v>
      </c>
      <c r="C21" s="359">
        <v>3579.3</v>
      </c>
      <c r="D21" s="359">
        <v>703.9</v>
      </c>
      <c r="E21" s="359">
        <v>2226.5</v>
      </c>
      <c r="F21" s="359">
        <v>14.8</v>
      </c>
      <c r="G21" s="359">
        <v>322.60000000000002</v>
      </c>
    </row>
    <row r="22" spans="1:7" x14ac:dyDescent="0.25">
      <c r="A22" s="268" t="s">
        <v>376</v>
      </c>
      <c r="B22" s="296">
        <v>7710.9</v>
      </c>
      <c r="C22" s="359">
        <v>2964.3</v>
      </c>
      <c r="D22" s="359">
        <v>584.70000000000005</v>
      </c>
      <c r="E22" s="359">
        <v>2198.8000000000002</v>
      </c>
      <c r="F22" s="359">
        <v>13.8</v>
      </c>
      <c r="G22" s="359">
        <v>328.7</v>
      </c>
    </row>
    <row r="23" spans="1:7" x14ac:dyDescent="0.25">
      <c r="A23" s="268" t="s">
        <v>988</v>
      </c>
      <c r="B23" s="296">
        <v>7733.7</v>
      </c>
      <c r="C23" s="461">
        <v>4167.8999999999996</v>
      </c>
      <c r="D23" s="461">
        <v>810.2</v>
      </c>
      <c r="E23" s="461">
        <v>2743.6</v>
      </c>
      <c r="F23" s="461">
        <v>19.5</v>
      </c>
      <c r="G23" s="461">
        <v>318.39999999999998</v>
      </c>
    </row>
    <row r="24" spans="1:7" x14ac:dyDescent="0.25">
      <c r="A24" s="268" t="s">
        <v>1036</v>
      </c>
      <c r="B24" s="296">
        <v>7209.5249999999996</v>
      </c>
      <c r="C24" s="461">
        <v>4046</v>
      </c>
      <c r="D24" s="461">
        <v>674</v>
      </c>
      <c r="E24" s="461">
        <v>2545.1</v>
      </c>
      <c r="F24" s="461">
        <v>20.399999999999999</v>
      </c>
      <c r="G24" s="461">
        <v>295.5</v>
      </c>
    </row>
    <row r="25" spans="1:7" x14ac:dyDescent="0.25">
      <c r="A25" s="268" t="s">
        <v>1104</v>
      </c>
      <c r="B25" s="296">
        <v>7342.1</v>
      </c>
      <c r="C25" s="461">
        <v>4051.4</v>
      </c>
      <c r="D25" s="461">
        <v>676.5</v>
      </c>
      <c r="E25" s="461">
        <v>2311.1</v>
      </c>
      <c r="F25" s="461">
        <v>34.9</v>
      </c>
      <c r="G25" s="461">
        <v>285.89999999999998</v>
      </c>
    </row>
    <row r="26" spans="1:7" x14ac:dyDescent="0.25">
      <c r="A26" s="268"/>
      <c r="B26" s="296"/>
      <c r="C26" s="461"/>
      <c r="D26" s="461"/>
      <c r="E26" s="461"/>
      <c r="F26" s="461"/>
      <c r="G26" s="461"/>
    </row>
    <row r="27" spans="1:7" x14ac:dyDescent="0.25">
      <c r="A27" s="207">
        <v>2019</v>
      </c>
      <c r="B27" s="296"/>
      <c r="C27" s="461"/>
      <c r="D27" s="461"/>
      <c r="E27" s="461"/>
      <c r="F27" s="461"/>
      <c r="G27" s="461"/>
    </row>
    <row r="28" spans="1:7" x14ac:dyDescent="0.25">
      <c r="A28" s="268" t="s">
        <v>1149</v>
      </c>
      <c r="B28" s="296">
        <v>7605.25</v>
      </c>
      <c r="C28" s="461">
        <v>3848.8539999999998</v>
      </c>
      <c r="D28" s="461">
        <v>722.34948499999996</v>
      </c>
      <c r="E28" s="461">
        <v>2510.9323933898831</v>
      </c>
      <c r="F28" s="461">
        <v>29.045630000000003</v>
      </c>
      <c r="G28" s="461">
        <v>279.17706500000003</v>
      </c>
    </row>
    <row r="29" spans="1:7" ht="25.5" x14ac:dyDescent="0.25">
      <c r="A29" s="222" t="s">
        <v>661</v>
      </c>
      <c r="B29" s="222"/>
      <c r="C29" s="222"/>
      <c r="D29" s="222"/>
      <c r="E29" s="222"/>
      <c r="F29" s="222"/>
      <c r="G29" s="222"/>
    </row>
    <row r="30" spans="1:7" x14ac:dyDescent="0.25">
      <c r="A30" s="207">
        <v>2014</v>
      </c>
      <c r="B30" s="201">
        <v>104.3</v>
      </c>
      <c r="C30" s="201">
        <v>85.7</v>
      </c>
      <c r="D30" s="201">
        <v>120.1</v>
      </c>
      <c r="E30" s="201">
        <v>103.6</v>
      </c>
      <c r="F30" s="201">
        <v>48.6</v>
      </c>
      <c r="G30" s="201">
        <v>105.1</v>
      </c>
    </row>
    <row r="31" spans="1:7" x14ac:dyDescent="0.25">
      <c r="A31" s="207">
        <v>2015</v>
      </c>
      <c r="B31" s="201">
        <v>92.314897657031182</v>
      </c>
      <c r="C31" s="201">
        <v>80.676262038448968</v>
      </c>
      <c r="D31" s="201">
        <v>112.08308878994059</v>
      </c>
      <c r="E31" s="201">
        <v>109.42183528731728</v>
      </c>
      <c r="F31" s="201">
        <v>109.95307758702033</v>
      </c>
      <c r="G31" s="201">
        <v>110.90243263677134</v>
      </c>
    </row>
    <row r="32" spans="1:7" x14ac:dyDescent="0.25">
      <c r="A32" s="207">
        <v>2016</v>
      </c>
      <c r="B32" s="201">
        <v>101.87717393921369</v>
      </c>
      <c r="C32" s="201">
        <v>96.277523696928895</v>
      </c>
      <c r="D32" s="201">
        <v>111.0968490061931</v>
      </c>
      <c r="E32" s="201">
        <v>112.19327222140222</v>
      </c>
      <c r="F32" s="201">
        <v>97.890310547740157</v>
      </c>
      <c r="G32" s="201">
        <v>114.05538011403432</v>
      </c>
    </row>
    <row r="33" spans="1:9" x14ac:dyDescent="0.25">
      <c r="A33" s="207">
        <v>2017</v>
      </c>
      <c r="B33" s="201">
        <v>106.35400933544821</v>
      </c>
      <c r="C33" s="201">
        <v>113.66338306830315</v>
      </c>
      <c r="D33" s="201">
        <v>103.87175903324382</v>
      </c>
      <c r="E33" s="201">
        <v>110.3303285996794</v>
      </c>
      <c r="F33" s="201">
        <v>119.03374960545864</v>
      </c>
      <c r="G33" s="201">
        <v>126.1177037434682</v>
      </c>
    </row>
    <row r="34" spans="1:9" x14ac:dyDescent="0.25">
      <c r="A34" s="207">
        <v>2018</v>
      </c>
      <c r="B34" s="201">
        <v>105.64337365660812</v>
      </c>
      <c r="C34" s="631">
        <v>104.63708878883999</v>
      </c>
      <c r="D34" s="631">
        <v>92.408644821148272</v>
      </c>
      <c r="E34" s="631">
        <v>167.65172114732505</v>
      </c>
      <c r="F34" s="631">
        <v>105.71240073889993</v>
      </c>
      <c r="G34" s="631">
        <v>109.3619121118993</v>
      </c>
    </row>
    <row r="35" spans="1:9" x14ac:dyDescent="0.25">
      <c r="A35" s="268"/>
      <c r="B35" s="221"/>
      <c r="C35" s="221"/>
      <c r="D35" s="221"/>
      <c r="E35" s="221"/>
      <c r="F35" s="221"/>
      <c r="G35" s="221"/>
    </row>
    <row r="36" spans="1:9" x14ac:dyDescent="0.25">
      <c r="A36" s="207">
        <v>2018</v>
      </c>
      <c r="B36" s="221"/>
      <c r="C36" s="296"/>
      <c r="D36" s="296"/>
      <c r="E36" s="296"/>
      <c r="F36" s="296"/>
      <c r="G36" s="296"/>
    </row>
    <row r="37" spans="1:9" x14ac:dyDescent="0.25">
      <c r="A37" s="268" t="s">
        <v>589</v>
      </c>
      <c r="B37" s="221">
        <v>106.5</v>
      </c>
      <c r="C37" s="461">
        <v>78.900000000000006</v>
      </c>
      <c r="D37" s="461">
        <v>89.4</v>
      </c>
      <c r="E37" s="461">
        <v>203.4</v>
      </c>
      <c r="F37" s="461">
        <v>46.3</v>
      </c>
      <c r="G37" s="461">
        <v>117.7</v>
      </c>
    </row>
    <row r="38" spans="1:9" x14ac:dyDescent="0.25">
      <c r="A38" s="268" t="s">
        <v>380</v>
      </c>
      <c r="B38" s="221">
        <v>101.91494200591312</v>
      </c>
      <c r="C38" s="221">
        <v>81.551425327197748</v>
      </c>
      <c r="D38" s="221">
        <v>94.06005221932115</v>
      </c>
      <c r="E38" s="221">
        <v>179.15746710235803</v>
      </c>
      <c r="F38" s="221">
        <v>73.578595317725757</v>
      </c>
      <c r="G38" s="221">
        <v>103.82902938557436</v>
      </c>
    </row>
    <row r="39" spans="1:9" x14ac:dyDescent="0.25">
      <c r="A39" s="268" t="s">
        <v>370</v>
      </c>
      <c r="B39" s="221">
        <v>99.734326595493499</v>
      </c>
      <c r="C39" s="221">
        <v>88.161893227926768</v>
      </c>
      <c r="D39" s="221">
        <v>96.608076096525451</v>
      </c>
      <c r="E39" s="221">
        <v>141.11324547913964</v>
      </c>
      <c r="F39" s="221">
        <v>88</v>
      </c>
      <c r="G39" s="221">
        <v>101.82091077128857</v>
      </c>
    </row>
    <row r="40" spans="1:9" s="282" customFormat="1" x14ac:dyDescent="0.25">
      <c r="A40" s="268" t="s">
        <v>371</v>
      </c>
      <c r="B40" s="221">
        <v>102.1</v>
      </c>
      <c r="C40" s="461">
        <v>75.7</v>
      </c>
      <c r="D40" s="461">
        <v>100.5</v>
      </c>
      <c r="E40" s="461">
        <v>189.8</v>
      </c>
      <c r="F40" s="461">
        <v>147.5</v>
      </c>
      <c r="G40" s="461">
        <v>113.3</v>
      </c>
    </row>
    <row r="41" spans="1:9" x14ac:dyDescent="0.25">
      <c r="A41" s="268" t="s">
        <v>372</v>
      </c>
      <c r="B41" s="221">
        <v>106.5</v>
      </c>
      <c r="C41" s="461">
        <v>99.4</v>
      </c>
      <c r="D41" s="461">
        <v>89.2</v>
      </c>
      <c r="E41" s="461">
        <v>168.1</v>
      </c>
      <c r="F41" s="461">
        <v>195.4</v>
      </c>
      <c r="G41" s="461">
        <v>114.5</v>
      </c>
    </row>
    <row r="42" spans="1:9" x14ac:dyDescent="0.25">
      <c r="A42" s="268" t="s">
        <v>373</v>
      </c>
      <c r="B42" s="221">
        <v>104.1</v>
      </c>
      <c r="C42" s="461">
        <v>111.9</v>
      </c>
      <c r="D42" s="461">
        <v>86</v>
      </c>
      <c r="E42" s="461">
        <v>168.2</v>
      </c>
      <c r="F42" s="461">
        <v>113.5</v>
      </c>
      <c r="G42" s="461">
        <v>113.8</v>
      </c>
      <c r="H42" s="282"/>
      <c r="I42" s="282"/>
    </row>
    <row r="43" spans="1:9" x14ac:dyDescent="0.25">
      <c r="A43" s="268" t="s">
        <v>630</v>
      </c>
      <c r="B43" s="221">
        <v>108</v>
      </c>
      <c r="C43" s="461">
        <v>132.30936154341708</v>
      </c>
      <c r="D43" s="461">
        <v>85.938473035247227</v>
      </c>
      <c r="E43" s="461">
        <v>159.34924389020284</v>
      </c>
      <c r="F43" s="461">
        <v>102.64900662251655</v>
      </c>
      <c r="G43" s="461">
        <v>106.25641025641026</v>
      </c>
    </row>
    <row r="44" spans="1:9" s="282" customFormat="1" x14ac:dyDescent="0.25">
      <c r="A44" s="268" t="s">
        <v>375</v>
      </c>
      <c r="B44" s="221">
        <v>108.8</v>
      </c>
      <c r="C44" s="461">
        <v>122.6</v>
      </c>
      <c r="D44" s="461">
        <v>84.8</v>
      </c>
      <c r="E44" s="461">
        <v>151.1</v>
      </c>
      <c r="F44" s="461">
        <v>112.1</v>
      </c>
      <c r="G44" s="461">
        <v>106</v>
      </c>
    </row>
    <row r="45" spans="1:9" x14ac:dyDescent="0.25">
      <c r="A45" s="268" t="s">
        <v>376</v>
      </c>
      <c r="B45" s="221">
        <v>110.9545873143778</v>
      </c>
      <c r="C45" s="221">
        <v>89.321119715551305</v>
      </c>
      <c r="D45" s="221">
        <v>79.8334243582742</v>
      </c>
      <c r="E45" s="221">
        <v>188.77</v>
      </c>
      <c r="F45" s="221">
        <v>97.872340425531902</v>
      </c>
      <c r="G45" s="221">
        <v>117.31</v>
      </c>
    </row>
    <row r="46" spans="1:9" x14ac:dyDescent="0.25">
      <c r="A46" s="268" t="s">
        <v>988</v>
      </c>
      <c r="B46" s="221">
        <v>106.30515463917526</v>
      </c>
      <c r="C46" s="221">
        <v>134.32273034902832</v>
      </c>
      <c r="D46" s="221">
        <v>107.1268015337829</v>
      </c>
      <c r="E46" s="221">
        <v>209.22748417600855</v>
      </c>
      <c r="F46" s="221">
        <v>123.41772151898734</v>
      </c>
      <c r="G46" s="221">
        <v>107.93220338983049</v>
      </c>
    </row>
    <row r="47" spans="1:9" s="282" customFormat="1" x14ac:dyDescent="0.25">
      <c r="A47" s="268" t="s">
        <v>378</v>
      </c>
      <c r="B47" s="221">
        <v>105.85430492746814</v>
      </c>
      <c r="C47" s="221">
        <v>164.18455545185245</v>
      </c>
      <c r="D47" s="221">
        <v>97.314467224949468</v>
      </c>
      <c r="E47" s="221">
        <v>141.64626001780945</v>
      </c>
      <c r="F47" s="221">
        <v>119.29824561403507</v>
      </c>
      <c r="G47" s="221">
        <v>103.35781741867787</v>
      </c>
    </row>
    <row r="48" spans="1:9" x14ac:dyDescent="0.25">
      <c r="A48" s="268" t="s">
        <v>588</v>
      </c>
      <c r="B48" s="221">
        <v>107.3</v>
      </c>
      <c r="C48" s="221">
        <v>116.4</v>
      </c>
      <c r="D48" s="221">
        <v>101.5</v>
      </c>
      <c r="E48" s="221">
        <v>143.9</v>
      </c>
      <c r="F48" s="221">
        <v>173.6</v>
      </c>
      <c r="G48" s="221">
        <v>106.7</v>
      </c>
    </row>
    <row r="49" spans="1:7" x14ac:dyDescent="0.25">
      <c r="B49" s="415"/>
      <c r="C49" s="415"/>
      <c r="D49" s="415"/>
      <c r="E49" s="415"/>
      <c r="F49" s="415"/>
      <c r="G49" s="415"/>
    </row>
    <row r="50" spans="1:7" s="282" customFormat="1" x14ac:dyDescent="0.25">
      <c r="A50" s="207">
        <v>2019</v>
      </c>
      <c r="B50" s="221"/>
      <c r="C50" s="296"/>
      <c r="D50" s="296"/>
      <c r="E50" s="296"/>
      <c r="F50" s="296"/>
      <c r="G50" s="296"/>
    </row>
    <row r="51" spans="1:7" x14ac:dyDescent="0.25">
      <c r="A51" s="475" t="s">
        <v>1149</v>
      </c>
      <c r="B51" s="476">
        <v>104.41754772226203</v>
      </c>
      <c r="C51" s="709">
        <v>126.06813964647829</v>
      </c>
      <c r="D51" s="709">
        <v>133.61604271173448</v>
      </c>
      <c r="E51" s="709">
        <v>127.37876569401732</v>
      </c>
      <c r="F51" s="709">
        <v>172.6</v>
      </c>
      <c r="G51" s="709">
        <v>104.20809849668778</v>
      </c>
    </row>
    <row r="52" spans="1:7" x14ac:dyDescent="0.25">
      <c r="B52" s="415"/>
      <c r="C52" s="415"/>
      <c r="D52" s="415"/>
      <c r="E52" s="415"/>
      <c r="F52" s="415"/>
      <c r="G52" s="415"/>
    </row>
  </sheetData>
  <mergeCells count="4">
    <mergeCell ref="A4:A6"/>
    <mergeCell ref="B4:B6"/>
    <mergeCell ref="C4:G4"/>
    <mergeCell ref="C5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topLeftCell="A22" zoomScaleNormal="100" workbookViewId="0">
      <selection activeCell="A14" sqref="A14:I52"/>
    </sheetView>
  </sheetViews>
  <sheetFormatPr defaultRowHeight="15" x14ac:dyDescent="0.25"/>
  <cols>
    <col min="1" max="1" width="9" style="43" customWidth="1"/>
    <col min="2" max="2" width="9.140625" style="43"/>
    <col min="3" max="3" width="11.85546875" style="43" customWidth="1"/>
    <col min="4" max="4" width="9.140625" style="43"/>
    <col min="5" max="5" width="11.28515625" style="43" customWidth="1"/>
    <col min="6" max="6" width="9.140625" style="43"/>
    <col min="7" max="7" width="12.28515625" style="43" customWidth="1"/>
    <col min="8" max="8" width="9.140625" style="43"/>
    <col min="9" max="9" width="12" style="43" customWidth="1"/>
    <col min="10" max="16384" width="9.140625" style="43"/>
  </cols>
  <sheetData>
    <row r="1" spans="1:9" x14ac:dyDescent="0.25">
      <c r="A1" s="244" t="s">
        <v>183</v>
      </c>
      <c r="B1" s="243"/>
      <c r="C1" s="243"/>
      <c r="D1" s="243"/>
      <c r="E1" s="243"/>
      <c r="F1" s="243"/>
      <c r="G1" s="243"/>
      <c r="H1" s="243"/>
      <c r="I1" s="243"/>
    </row>
    <row r="2" spans="1:9" x14ac:dyDescent="0.25">
      <c r="A2" s="58" t="s">
        <v>184</v>
      </c>
      <c r="B2" s="243"/>
      <c r="C2" s="243"/>
      <c r="D2" s="243"/>
      <c r="E2" s="243"/>
      <c r="F2" s="243"/>
      <c r="G2" s="243"/>
      <c r="H2" s="243"/>
      <c r="I2" s="243"/>
    </row>
    <row r="3" spans="1:9" x14ac:dyDescent="0.25">
      <c r="A3" s="245"/>
      <c r="B3" s="243"/>
      <c r="C3" s="243"/>
      <c r="D3" s="243"/>
      <c r="E3" s="243"/>
      <c r="F3" s="243"/>
      <c r="G3" s="243"/>
      <c r="H3" s="243"/>
      <c r="I3" s="243"/>
    </row>
    <row r="4" spans="1:9" x14ac:dyDescent="0.25">
      <c r="A4" s="796"/>
      <c r="B4" s="797" t="s">
        <v>185</v>
      </c>
      <c r="C4" s="797"/>
      <c r="D4" s="797" t="s">
        <v>186</v>
      </c>
      <c r="E4" s="797"/>
      <c r="F4" s="797" t="s">
        <v>187</v>
      </c>
      <c r="G4" s="797"/>
      <c r="H4" s="797" t="s">
        <v>188</v>
      </c>
      <c r="I4" s="798"/>
    </row>
    <row r="5" spans="1:9" x14ac:dyDescent="0.25">
      <c r="A5" s="796"/>
      <c r="B5" s="799" t="s">
        <v>189</v>
      </c>
      <c r="C5" s="799"/>
      <c r="D5" s="799" t="s">
        <v>190</v>
      </c>
      <c r="E5" s="799"/>
      <c r="F5" s="799" t="s">
        <v>191</v>
      </c>
      <c r="G5" s="799"/>
      <c r="H5" s="799" t="s">
        <v>192</v>
      </c>
      <c r="I5" s="800"/>
    </row>
    <row r="6" spans="1:9" x14ac:dyDescent="0.25">
      <c r="A6" s="796"/>
      <c r="B6" s="246" t="s">
        <v>193</v>
      </c>
      <c r="C6" s="246" t="s">
        <v>194</v>
      </c>
      <c r="D6" s="246" t="s">
        <v>193</v>
      </c>
      <c r="E6" s="246" t="s">
        <v>194</v>
      </c>
      <c r="F6" s="246" t="s">
        <v>193</v>
      </c>
      <c r="G6" s="246" t="s">
        <v>194</v>
      </c>
      <c r="H6" s="246" t="s">
        <v>193</v>
      </c>
      <c r="I6" s="247" t="s">
        <v>194</v>
      </c>
    </row>
    <row r="7" spans="1:9" x14ac:dyDescent="0.25">
      <c r="A7" s="796"/>
      <c r="B7" s="248" t="s">
        <v>195</v>
      </c>
      <c r="C7" s="248" t="s">
        <v>196</v>
      </c>
      <c r="D7" s="248" t="s">
        <v>195</v>
      </c>
      <c r="E7" s="248" t="s">
        <v>196</v>
      </c>
      <c r="F7" s="248" t="s">
        <v>195</v>
      </c>
      <c r="G7" s="248" t="s">
        <v>196</v>
      </c>
      <c r="H7" s="248" t="s">
        <v>195</v>
      </c>
      <c r="I7" s="249" t="s">
        <v>196</v>
      </c>
    </row>
    <row r="8" spans="1:9" x14ac:dyDescent="0.25">
      <c r="A8" s="202">
        <v>2014</v>
      </c>
      <c r="B8" s="203">
        <v>15420</v>
      </c>
      <c r="C8" s="204">
        <v>3028</v>
      </c>
      <c r="D8" s="203">
        <v>102654</v>
      </c>
      <c r="E8" s="204">
        <v>7211</v>
      </c>
      <c r="F8" s="203">
        <v>15020</v>
      </c>
      <c r="G8" s="204">
        <v>247</v>
      </c>
      <c r="H8" s="203">
        <v>6601711</v>
      </c>
      <c r="I8" s="204">
        <v>11300</v>
      </c>
    </row>
    <row r="9" spans="1:9" x14ac:dyDescent="0.25">
      <c r="A9" s="202">
        <v>2015</v>
      </c>
      <c r="B9" s="203">
        <v>12513</v>
      </c>
      <c r="C9" s="204">
        <v>2640.6019999999999</v>
      </c>
      <c r="D9" s="203">
        <v>95457</v>
      </c>
      <c r="E9" s="204">
        <v>6721.1459999999997</v>
      </c>
      <c r="F9" s="203">
        <v>12225</v>
      </c>
      <c r="G9" s="204">
        <v>195.94900000000001</v>
      </c>
      <c r="H9" s="203">
        <v>7051554</v>
      </c>
      <c r="I9" s="204">
        <v>11392.054</v>
      </c>
    </row>
    <row r="10" spans="1:9" x14ac:dyDescent="0.25">
      <c r="A10" s="202">
        <v>2016</v>
      </c>
      <c r="B10" s="203">
        <v>12086</v>
      </c>
      <c r="C10" s="204">
        <v>2822.5</v>
      </c>
      <c r="D10" s="203">
        <v>93543</v>
      </c>
      <c r="E10" s="204">
        <v>6544.4</v>
      </c>
      <c r="F10" s="203">
        <v>9188</v>
      </c>
      <c r="G10" s="204">
        <v>156.9</v>
      </c>
      <c r="H10" s="203">
        <v>9464823</v>
      </c>
      <c r="I10" s="204">
        <v>15029.1</v>
      </c>
    </row>
    <row r="11" spans="1:9" x14ac:dyDescent="0.25">
      <c r="A11" s="202">
        <v>2017</v>
      </c>
      <c r="B11" s="203">
        <v>10204</v>
      </c>
      <c r="C11" s="204">
        <v>2437.8000000000002</v>
      </c>
      <c r="D11" s="203">
        <v>96623</v>
      </c>
      <c r="E11" s="204">
        <v>6792.1</v>
      </c>
      <c r="F11" s="203">
        <v>8492</v>
      </c>
      <c r="G11" s="204">
        <v>149.4</v>
      </c>
      <c r="H11" s="203">
        <v>10254145</v>
      </c>
      <c r="I11" s="204">
        <v>17059</v>
      </c>
    </row>
    <row r="12" spans="1:9" x14ac:dyDescent="0.25">
      <c r="A12" s="202">
        <v>2018</v>
      </c>
      <c r="B12" s="203">
        <v>8903</v>
      </c>
      <c r="C12" s="204">
        <v>1965</v>
      </c>
      <c r="D12" s="203">
        <v>78455</v>
      </c>
      <c r="E12" s="204">
        <v>5622.1</v>
      </c>
      <c r="F12" s="203">
        <v>9076</v>
      </c>
      <c r="G12" s="204">
        <v>154.9</v>
      </c>
      <c r="H12" s="203">
        <v>11403065</v>
      </c>
      <c r="I12" s="204">
        <v>19163.400000000001</v>
      </c>
    </row>
    <row r="13" spans="1:9" x14ac:dyDescent="0.25">
      <c r="A13" s="205"/>
      <c r="B13" s="206"/>
      <c r="C13" s="206"/>
      <c r="D13" s="206"/>
      <c r="E13" s="206"/>
      <c r="F13" s="206"/>
      <c r="G13" s="206"/>
      <c r="H13" s="206"/>
      <c r="I13" s="206"/>
    </row>
    <row r="14" spans="1:9" x14ac:dyDescent="0.25">
      <c r="A14" s="207">
        <v>2018</v>
      </c>
      <c r="B14" s="268"/>
      <c r="C14" s="201"/>
      <c r="D14" s="268"/>
      <c r="E14" s="201"/>
      <c r="F14" s="268"/>
      <c r="G14" s="201"/>
      <c r="H14" s="268"/>
      <c r="I14" s="201"/>
    </row>
    <row r="15" spans="1:9" x14ac:dyDescent="0.25">
      <c r="A15" s="377" t="s">
        <v>589</v>
      </c>
      <c r="B15" s="268">
        <v>780</v>
      </c>
      <c r="C15" s="201">
        <v>182.6</v>
      </c>
      <c r="D15" s="268">
        <v>7873</v>
      </c>
      <c r="E15" s="201">
        <v>500.8</v>
      </c>
      <c r="F15" s="268">
        <v>768</v>
      </c>
      <c r="G15" s="201">
        <v>13.7</v>
      </c>
      <c r="H15" s="268">
        <v>899185</v>
      </c>
      <c r="I15" s="201">
        <v>1627.1</v>
      </c>
    </row>
    <row r="16" spans="1:9" x14ac:dyDescent="0.25">
      <c r="A16" s="377" t="s">
        <v>380</v>
      </c>
      <c r="B16" s="268">
        <v>671</v>
      </c>
      <c r="C16" s="201">
        <v>139.9</v>
      </c>
      <c r="D16" s="268">
        <v>5290</v>
      </c>
      <c r="E16" s="201">
        <v>407.5</v>
      </c>
      <c r="F16" s="268">
        <v>306</v>
      </c>
      <c r="G16" s="201">
        <v>4.7</v>
      </c>
      <c r="H16" s="268">
        <v>850994</v>
      </c>
      <c r="I16" s="201">
        <v>1458.3</v>
      </c>
    </row>
    <row r="17" spans="1:9" x14ac:dyDescent="0.25">
      <c r="A17" s="377" t="s">
        <v>370</v>
      </c>
      <c r="B17" s="268">
        <v>682</v>
      </c>
      <c r="C17" s="201">
        <v>144.5</v>
      </c>
      <c r="D17" s="268">
        <v>5144</v>
      </c>
      <c r="E17" s="201">
        <v>408.6</v>
      </c>
      <c r="F17" s="268">
        <v>595</v>
      </c>
      <c r="G17" s="201">
        <v>10.4</v>
      </c>
      <c r="H17" s="268">
        <v>917566</v>
      </c>
      <c r="I17" s="201">
        <v>1614.3</v>
      </c>
    </row>
    <row r="18" spans="1:9" x14ac:dyDescent="0.25">
      <c r="A18" s="377" t="s">
        <v>580</v>
      </c>
      <c r="B18" s="270" t="s">
        <v>889</v>
      </c>
      <c r="C18" s="364" t="s">
        <v>890</v>
      </c>
      <c r="D18" s="270">
        <v>6713</v>
      </c>
      <c r="E18" s="364" t="s">
        <v>891</v>
      </c>
      <c r="F18" s="270">
        <v>1463</v>
      </c>
      <c r="G18" s="364" t="s">
        <v>892</v>
      </c>
      <c r="H18" s="270">
        <v>1066427</v>
      </c>
      <c r="I18" s="364">
        <v>1749.1</v>
      </c>
    </row>
    <row r="19" spans="1:9" x14ac:dyDescent="0.25">
      <c r="A19" s="377" t="s">
        <v>372</v>
      </c>
      <c r="B19" s="270">
        <v>890</v>
      </c>
      <c r="C19" s="364">
        <v>195.6</v>
      </c>
      <c r="D19" s="270">
        <v>5875</v>
      </c>
      <c r="E19" s="364">
        <v>423.2</v>
      </c>
      <c r="F19" s="270">
        <v>669</v>
      </c>
      <c r="G19" s="364">
        <v>12</v>
      </c>
      <c r="H19" s="270">
        <v>1080674</v>
      </c>
      <c r="I19" s="364">
        <v>1794.3</v>
      </c>
    </row>
    <row r="20" spans="1:9" x14ac:dyDescent="0.25">
      <c r="A20" s="377" t="s">
        <v>373</v>
      </c>
      <c r="B20" s="270">
        <v>742</v>
      </c>
      <c r="C20" s="364">
        <v>163.1</v>
      </c>
      <c r="D20" s="270">
        <v>5472</v>
      </c>
      <c r="E20" s="364">
        <v>342.9</v>
      </c>
      <c r="F20" s="270">
        <v>646</v>
      </c>
      <c r="G20" s="364">
        <v>10.6</v>
      </c>
      <c r="H20" s="270">
        <v>1033061</v>
      </c>
      <c r="I20" s="364">
        <v>1593.3</v>
      </c>
    </row>
    <row r="21" spans="1:9" x14ac:dyDescent="0.25">
      <c r="A21" s="377" t="s">
        <v>630</v>
      </c>
      <c r="B21" s="270">
        <v>773</v>
      </c>
      <c r="C21" s="364">
        <v>171.5</v>
      </c>
      <c r="D21" s="270">
        <v>6838</v>
      </c>
      <c r="E21" s="364">
        <v>484.7</v>
      </c>
      <c r="F21" s="270">
        <v>732</v>
      </c>
      <c r="G21" s="364">
        <v>12.5</v>
      </c>
      <c r="H21" s="270">
        <v>1053376</v>
      </c>
      <c r="I21" s="364">
        <v>1733.7</v>
      </c>
    </row>
    <row r="22" spans="1:9" x14ac:dyDescent="0.25">
      <c r="A22" s="377" t="s">
        <v>375</v>
      </c>
      <c r="B22" s="270">
        <v>766</v>
      </c>
      <c r="C22" s="364">
        <v>157</v>
      </c>
      <c r="D22" s="270">
        <v>6718</v>
      </c>
      <c r="E22" s="364">
        <v>483.3</v>
      </c>
      <c r="F22" s="270">
        <v>910</v>
      </c>
      <c r="G22" s="364">
        <v>16.100000000000001</v>
      </c>
      <c r="H22" s="270">
        <v>1017562</v>
      </c>
      <c r="I22" s="364">
        <v>1681.2</v>
      </c>
    </row>
    <row r="23" spans="1:9" x14ac:dyDescent="0.25">
      <c r="A23" s="377" t="s">
        <v>376</v>
      </c>
      <c r="B23" s="270">
        <v>660</v>
      </c>
      <c r="C23" s="364">
        <v>146.6</v>
      </c>
      <c r="D23" s="270">
        <v>6483</v>
      </c>
      <c r="E23" s="364">
        <v>481.9</v>
      </c>
      <c r="F23" s="270">
        <v>670</v>
      </c>
      <c r="G23" s="364">
        <v>12.1</v>
      </c>
      <c r="H23" s="270">
        <v>887872</v>
      </c>
      <c r="I23" s="364">
        <v>1438</v>
      </c>
    </row>
    <row r="24" spans="1:9" x14ac:dyDescent="0.25">
      <c r="A24" s="377" t="s">
        <v>988</v>
      </c>
      <c r="B24" s="270">
        <v>689</v>
      </c>
      <c r="C24" s="364">
        <v>150.80000000000001</v>
      </c>
      <c r="D24" s="270">
        <v>6405</v>
      </c>
      <c r="E24" s="364">
        <v>476.5</v>
      </c>
      <c r="F24" s="270">
        <v>606</v>
      </c>
      <c r="G24" s="364">
        <v>10.8</v>
      </c>
      <c r="H24" s="270">
        <v>945832</v>
      </c>
      <c r="I24" s="364">
        <v>1569.6</v>
      </c>
    </row>
    <row r="25" spans="1:9" x14ac:dyDescent="0.25">
      <c r="A25" s="377" t="s">
        <v>1036</v>
      </c>
      <c r="B25" s="270">
        <v>847</v>
      </c>
      <c r="C25" s="364">
        <v>192.7</v>
      </c>
      <c r="D25" s="270">
        <v>8383</v>
      </c>
      <c r="E25" s="364">
        <v>636.20000000000005</v>
      </c>
      <c r="F25" s="270">
        <v>544</v>
      </c>
      <c r="G25" s="364">
        <v>10.1</v>
      </c>
      <c r="H25" s="270">
        <v>809013</v>
      </c>
      <c r="I25" s="364">
        <v>1403.9</v>
      </c>
    </row>
    <row r="26" spans="1:9" x14ac:dyDescent="0.25">
      <c r="A26" s="377" t="s">
        <v>1104</v>
      </c>
      <c r="B26" s="270">
        <v>688</v>
      </c>
      <c r="C26" s="364">
        <v>152.9</v>
      </c>
      <c r="D26" s="270">
        <v>7261</v>
      </c>
      <c r="E26" s="364">
        <v>495.2</v>
      </c>
      <c r="F26" s="270">
        <v>1167</v>
      </c>
      <c r="G26" s="364">
        <v>20.3</v>
      </c>
      <c r="H26" s="270">
        <v>833317</v>
      </c>
      <c r="I26" s="364">
        <v>1453.7</v>
      </c>
    </row>
    <row r="27" spans="1:9" x14ac:dyDescent="0.25">
      <c r="A27" s="377"/>
      <c r="B27" s="270"/>
      <c r="C27" s="364"/>
      <c r="D27" s="270"/>
      <c r="E27" s="364"/>
      <c r="F27" s="270"/>
      <c r="G27" s="364"/>
      <c r="H27" s="270"/>
      <c r="I27" s="364"/>
    </row>
    <row r="28" spans="1:9" x14ac:dyDescent="0.25">
      <c r="A28" s="377">
        <v>2019</v>
      </c>
      <c r="B28" s="270"/>
      <c r="C28" s="364"/>
      <c r="D28" s="270"/>
      <c r="E28" s="364"/>
      <c r="F28" s="270"/>
      <c r="G28" s="364"/>
      <c r="H28" s="270"/>
      <c r="I28" s="364"/>
    </row>
    <row r="29" spans="1:9" x14ac:dyDescent="0.25">
      <c r="A29" s="377" t="s">
        <v>1149</v>
      </c>
      <c r="B29" s="270">
        <v>534</v>
      </c>
      <c r="C29" s="364">
        <v>122.1</v>
      </c>
      <c r="D29" s="270">
        <v>7088</v>
      </c>
      <c r="E29" s="364">
        <v>462.8</v>
      </c>
      <c r="F29" s="270">
        <v>672</v>
      </c>
      <c r="G29" s="364">
        <v>12.1</v>
      </c>
      <c r="H29" s="270">
        <v>831082</v>
      </c>
      <c r="I29" s="364">
        <v>1383.4</v>
      </c>
    </row>
    <row r="30" spans="1:9" ht="25.5" x14ac:dyDescent="0.25">
      <c r="A30" s="222" t="s">
        <v>661</v>
      </c>
      <c r="B30" s="222"/>
      <c r="C30" s="222"/>
      <c r="D30" s="222"/>
      <c r="E30" s="222"/>
      <c r="F30" s="222"/>
      <c r="G30" s="222"/>
      <c r="H30" s="222"/>
      <c r="I30" s="222"/>
    </row>
    <row r="31" spans="1:9" x14ac:dyDescent="0.25">
      <c r="A31" s="207">
        <v>2014</v>
      </c>
      <c r="B31" s="204">
        <v>68</v>
      </c>
      <c r="C31" s="204">
        <v>74.3</v>
      </c>
      <c r="D31" s="204">
        <v>93.2</v>
      </c>
      <c r="E31" s="204">
        <v>98.4</v>
      </c>
      <c r="F31" s="204">
        <v>92.5</v>
      </c>
      <c r="G31" s="204">
        <v>90.5</v>
      </c>
      <c r="H31" s="204">
        <v>91.8</v>
      </c>
      <c r="I31" s="204">
        <v>99.1</v>
      </c>
    </row>
    <row r="32" spans="1:9" x14ac:dyDescent="0.25">
      <c r="A32" s="207">
        <v>2015</v>
      </c>
      <c r="B32" s="203">
        <v>81.099999999999994</v>
      </c>
      <c r="C32" s="204">
        <v>87.2</v>
      </c>
      <c r="D32" s="203">
        <v>93</v>
      </c>
      <c r="E32" s="204">
        <v>93.2</v>
      </c>
      <c r="F32" s="203">
        <v>81.400000000000006</v>
      </c>
      <c r="G32" s="204">
        <v>79.3</v>
      </c>
      <c r="H32" s="203">
        <v>106.8</v>
      </c>
      <c r="I32" s="204">
        <v>100.8</v>
      </c>
    </row>
    <row r="33" spans="1:12" x14ac:dyDescent="0.25">
      <c r="A33" s="207">
        <v>2016</v>
      </c>
      <c r="B33" s="203">
        <v>96.6</v>
      </c>
      <c r="C33" s="204">
        <v>106.9</v>
      </c>
      <c r="D33" s="203">
        <v>98</v>
      </c>
      <c r="E33" s="204">
        <v>97.4</v>
      </c>
      <c r="F33" s="203">
        <v>75.2</v>
      </c>
      <c r="G33" s="204">
        <v>80.099999999999994</v>
      </c>
      <c r="H33" s="203">
        <v>134.19999999999999</v>
      </c>
      <c r="I33" s="204">
        <v>131.9</v>
      </c>
    </row>
    <row r="34" spans="1:12" x14ac:dyDescent="0.25">
      <c r="A34" s="207">
        <v>2017</v>
      </c>
      <c r="B34" s="201">
        <v>84.4</v>
      </c>
      <c r="C34" s="201">
        <v>86.4</v>
      </c>
      <c r="D34" s="201">
        <v>103.3</v>
      </c>
      <c r="E34" s="201">
        <v>103.8</v>
      </c>
      <c r="F34" s="201">
        <v>92.4</v>
      </c>
      <c r="G34" s="201">
        <v>95.2</v>
      </c>
      <c r="H34" s="201">
        <v>108.3</v>
      </c>
      <c r="I34" s="201">
        <v>113.5</v>
      </c>
    </row>
    <row r="35" spans="1:12" x14ac:dyDescent="0.25">
      <c r="A35" s="207">
        <v>2018</v>
      </c>
      <c r="B35" s="201">
        <v>87.250098000784007</v>
      </c>
      <c r="C35" s="201">
        <v>80.605463942899334</v>
      </c>
      <c r="D35" s="201">
        <v>81.197023483021638</v>
      </c>
      <c r="E35" s="201">
        <v>82.774105210465095</v>
      </c>
      <c r="F35" s="201">
        <v>106.87706076307113</v>
      </c>
      <c r="G35" s="201">
        <v>103.6813922356091</v>
      </c>
      <c r="H35" s="201">
        <v>111.20444464165466</v>
      </c>
      <c r="I35" s="201">
        <v>112.33601031713467</v>
      </c>
    </row>
    <row r="36" spans="1:12" x14ac:dyDescent="0.25">
      <c r="A36" s="207"/>
      <c r="B36" s="269"/>
      <c r="C36" s="223"/>
      <c r="D36" s="223"/>
      <c r="E36" s="223"/>
      <c r="F36" s="223"/>
      <c r="G36" s="223"/>
      <c r="H36" s="223"/>
      <c r="I36" s="223"/>
    </row>
    <row r="37" spans="1:12" x14ac:dyDescent="0.25">
      <c r="A37" s="207">
        <v>2018</v>
      </c>
      <c r="B37" s="223"/>
      <c r="C37" s="224"/>
      <c r="D37" s="223"/>
      <c r="E37" s="223"/>
      <c r="F37" s="223"/>
      <c r="G37" s="223"/>
      <c r="H37" s="223"/>
      <c r="I37" s="223"/>
    </row>
    <row r="38" spans="1:12" x14ac:dyDescent="0.25">
      <c r="A38" s="377" t="s">
        <v>589</v>
      </c>
      <c r="B38" s="224">
        <v>98.7</v>
      </c>
      <c r="C38" s="224">
        <v>102.5</v>
      </c>
      <c r="D38" s="224">
        <v>70.900000000000006</v>
      </c>
      <c r="E38" s="224">
        <v>71.900000000000006</v>
      </c>
      <c r="F38" s="224">
        <v>82.2</v>
      </c>
      <c r="G38" s="224">
        <v>84</v>
      </c>
      <c r="H38" s="224">
        <v>108.5</v>
      </c>
      <c r="I38" s="224">
        <v>122.4</v>
      </c>
    </row>
    <row r="39" spans="1:12" x14ac:dyDescent="0.25">
      <c r="A39" s="377" t="s">
        <v>380</v>
      </c>
      <c r="B39" s="224">
        <v>108.4</v>
      </c>
      <c r="C39" s="224">
        <v>95.5</v>
      </c>
      <c r="D39" s="224">
        <v>104.5</v>
      </c>
      <c r="E39" s="224">
        <v>109.5</v>
      </c>
      <c r="F39" s="224">
        <v>100</v>
      </c>
      <c r="G39" s="224">
        <v>88.7</v>
      </c>
      <c r="H39" s="224">
        <v>111.2</v>
      </c>
      <c r="I39" s="224">
        <v>118.6</v>
      </c>
    </row>
    <row r="40" spans="1:12" x14ac:dyDescent="0.25">
      <c r="A40" s="377" t="s">
        <v>370</v>
      </c>
      <c r="B40" s="224">
        <v>89.9</v>
      </c>
      <c r="C40" s="224">
        <v>81</v>
      </c>
      <c r="D40" s="224">
        <v>65.900000000000006</v>
      </c>
      <c r="E40" s="224">
        <v>68.400000000000006</v>
      </c>
      <c r="F40" s="224">
        <v>116.4</v>
      </c>
      <c r="G40" s="224">
        <v>122.4</v>
      </c>
      <c r="H40" s="224">
        <v>102.5</v>
      </c>
      <c r="I40" s="224">
        <v>112</v>
      </c>
    </row>
    <row r="41" spans="1:12" x14ac:dyDescent="0.25">
      <c r="A41" s="377" t="s">
        <v>580</v>
      </c>
      <c r="B41" s="270">
        <v>80.2</v>
      </c>
      <c r="C41" s="270">
        <v>74.3</v>
      </c>
      <c r="D41" s="270">
        <v>74.2</v>
      </c>
      <c r="E41" s="270">
        <v>78.3</v>
      </c>
      <c r="F41" s="270">
        <v>166.3</v>
      </c>
      <c r="G41" s="270">
        <v>150.69999999999999</v>
      </c>
      <c r="H41" s="270">
        <v>119.6</v>
      </c>
      <c r="I41" s="270">
        <v>115.2</v>
      </c>
    </row>
    <row r="42" spans="1:12" x14ac:dyDescent="0.25">
      <c r="A42" s="377" t="s">
        <v>372</v>
      </c>
      <c r="B42" s="270">
        <v>101.3</v>
      </c>
      <c r="C42" s="364">
        <v>94</v>
      </c>
      <c r="D42" s="270">
        <v>82.1</v>
      </c>
      <c r="E42" s="270">
        <v>85.4</v>
      </c>
      <c r="F42" s="270">
        <v>112.4</v>
      </c>
      <c r="G42" s="270">
        <v>114.3</v>
      </c>
      <c r="H42" s="270">
        <v>115.1</v>
      </c>
      <c r="I42" s="364">
        <v>111</v>
      </c>
    </row>
    <row r="43" spans="1:12" x14ac:dyDescent="0.25">
      <c r="A43" s="377" t="s">
        <v>373</v>
      </c>
      <c r="B43" s="270">
        <v>81.3</v>
      </c>
      <c r="C43" s="364">
        <v>71</v>
      </c>
      <c r="D43" s="270">
        <v>77.3</v>
      </c>
      <c r="E43" s="270">
        <v>66</v>
      </c>
      <c r="F43" s="270">
        <v>101.1</v>
      </c>
      <c r="G43" s="270">
        <v>95.5</v>
      </c>
      <c r="H43" s="270">
        <v>110.6</v>
      </c>
      <c r="I43" s="364">
        <v>101.1</v>
      </c>
    </row>
    <row r="44" spans="1:12" s="284" customFormat="1" x14ac:dyDescent="0.25">
      <c r="A44" s="377" t="s">
        <v>630</v>
      </c>
      <c r="B44" s="364">
        <v>79.599999999999994</v>
      </c>
      <c r="C44" s="364">
        <v>69.5</v>
      </c>
      <c r="D44" s="364">
        <v>91.1</v>
      </c>
      <c r="E44" s="364">
        <v>87</v>
      </c>
      <c r="F44" s="364">
        <v>84.6</v>
      </c>
      <c r="G44" s="364">
        <v>85.6</v>
      </c>
      <c r="H44" s="364">
        <v>121.4</v>
      </c>
      <c r="I44" s="364">
        <v>126.5</v>
      </c>
    </row>
    <row r="45" spans="1:12" s="284" customFormat="1" x14ac:dyDescent="0.25">
      <c r="A45" s="377" t="s">
        <v>375</v>
      </c>
      <c r="B45" s="364">
        <v>91.846522781774581</v>
      </c>
      <c r="C45" s="364">
        <v>85.140997830802604</v>
      </c>
      <c r="D45" s="364">
        <v>87.92042926318544</v>
      </c>
      <c r="E45" s="364">
        <v>89.433752775721686</v>
      </c>
      <c r="F45" s="364">
        <v>108.59188544152745</v>
      </c>
      <c r="G45" s="364">
        <v>112.5874125874126</v>
      </c>
      <c r="H45" s="364">
        <v>106.45390434483315</v>
      </c>
      <c r="I45" s="364">
        <v>109.6101186595384</v>
      </c>
    </row>
    <row r="46" spans="1:12" s="284" customFormat="1" x14ac:dyDescent="0.25">
      <c r="A46" s="377" t="s">
        <v>376</v>
      </c>
      <c r="B46" s="364">
        <v>75.862068965517238</v>
      </c>
      <c r="C46" s="364">
        <v>71.897989210397256</v>
      </c>
      <c r="D46" s="364">
        <v>82.585987261146499</v>
      </c>
      <c r="E46" s="364">
        <v>85.946138755127507</v>
      </c>
      <c r="F46" s="364">
        <v>93.444909344490938</v>
      </c>
      <c r="G46" s="364">
        <v>93.798449612403104</v>
      </c>
      <c r="H46" s="364">
        <v>114.21499956905923</v>
      </c>
      <c r="I46" s="364">
        <v>111.59397796057738</v>
      </c>
      <c r="J46" s="354"/>
      <c r="K46" s="354"/>
      <c r="L46" s="354"/>
    </row>
    <row r="47" spans="1:12" s="284" customFormat="1" x14ac:dyDescent="0.25">
      <c r="A47" s="377" t="s">
        <v>988</v>
      </c>
      <c r="B47" s="364">
        <v>93.487109905020347</v>
      </c>
      <c r="C47" s="364">
        <v>84.481792717086847</v>
      </c>
      <c r="D47" s="364">
        <v>92.531060387171337</v>
      </c>
      <c r="E47" s="364">
        <v>101.9469405220368</v>
      </c>
      <c r="F47" s="364">
        <v>109.38628158844766</v>
      </c>
      <c r="G47" s="364">
        <v>102.85714285714286</v>
      </c>
      <c r="H47" s="364">
        <v>111.86949867412281</v>
      </c>
      <c r="I47" s="364">
        <v>107.33041575492341</v>
      </c>
      <c r="J47" s="354"/>
      <c r="K47" s="354"/>
      <c r="L47" s="354"/>
    </row>
    <row r="48" spans="1:12" s="284" customFormat="1" x14ac:dyDescent="0.25">
      <c r="A48" s="377" t="s">
        <v>378</v>
      </c>
      <c r="B48" s="364">
        <v>91.765980498374859</v>
      </c>
      <c r="C48" s="364">
        <v>87.155133423790147</v>
      </c>
      <c r="D48" s="364">
        <v>94.980738726489918</v>
      </c>
      <c r="E48" s="364">
        <v>97.846816364195632</v>
      </c>
      <c r="F48" s="364">
        <v>90.818030050083479</v>
      </c>
      <c r="G48" s="364">
        <v>84.166666666666671</v>
      </c>
      <c r="H48" s="364">
        <v>102.03460544520553</v>
      </c>
      <c r="I48" s="364">
        <v>102.33253152562139</v>
      </c>
    </row>
    <row r="49" spans="1:15" x14ac:dyDescent="0.25">
      <c r="A49" s="377" t="s">
        <v>379</v>
      </c>
      <c r="B49" s="364">
        <v>73.819742489270382</v>
      </c>
      <c r="C49" s="364">
        <v>66.68120366332316</v>
      </c>
      <c r="D49" s="364">
        <v>78.958242714223573</v>
      </c>
      <c r="E49" s="364">
        <v>79.858087405257209</v>
      </c>
      <c r="F49" s="364">
        <v>110.72106261859582</v>
      </c>
      <c r="G49" s="364">
        <v>107.40740740740742</v>
      </c>
      <c r="H49" s="364">
        <v>109.45140131186643</v>
      </c>
      <c r="I49" s="364">
        <v>110.05375123022181</v>
      </c>
      <c r="J49" s="418"/>
      <c r="K49" s="284"/>
      <c r="L49" s="284"/>
      <c r="M49" s="284"/>
      <c r="N49" s="284"/>
      <c r="O49" s="284"/>
    </row>
    <row r="50" spans="1:15" s="284" customFormat="1" x14ac:dyDescent="0.25">
      <c r="A50" s="43"/>
      <c r="B50" s="710"/>
      <c r="C50" s="710"/>
      <c r="D50" s="710"/>
      <c r="E50" s="710"/>
      <c r="F50" s="710"/>
      <c r="G50" s="710"/>
      <c r="H50" s="710"/>
      <c r="I50" s="710"/>
    </row>
    <row r="51" spans="1:15" s="284" customFormat="1" x14ac:dyDescent="0.25">
      <c r="A51" s="377">
        <v>2019</v>
      </c>
      <c r="B51" s="710"/>
      <c r="C51" s="710"/>
      <c r="D51" s="710"/>
      <c r="E51" s="710"/>
      <c r="F51" s="710"/>
      <c r="G51" s="710"/>
      <c r="H51" s="710"/>
      <c r="I51" s="710"/>
    </row>
    <row r="52" spans="1:15" x14ac:dyDescent="0.25">
      <c r="A52" s="477" t="s">
        <v>1149</v>
      </c>
      <c r="B52" s="529">
        <v>68.461538461538467</v>
      </c>
      <c r="C52" s="529">
        <v>66.867469879518069</v>
      </c>
      <c r="D52" s="529">
        <v>90.029213768576142</v>
      </c>
      <c r="E52" s="529">
        <v>92.412140575079874</v>
      </c>
      <c r="F52" s="529">
        <v>87.5</v>
      </c>
      <c r="G52" s="529">
        <v>88.321167883211686</v>
      </c>
      <c r="H52" s="529">
        <v>92.426141450313338</v>
      </c>
      <c r="I52" s="529">
        <v>85.022432548706291</v>
      </c>
    </row>
  </sheetData>
  <mergeCells count="9">
    <mergeCell ref="A4:A7"/>
    <mergeCell ref="B4:C4"/>
    <mergeCell ref="D4:E4"/>
    <mergeCell ref="F4:G4"/>
    <mergeCell ref="H4:I4"/>
    <mergeCell ref="B5:C5"/>
    <mergeCell ref="D5:E5"/>
    <mergeCell ref="F5:G5"/>
    <mergeCell ref="H5:I5"/>
  </mergeCells>
  <pageMargins left="0.70866141732283472" right="0.70866141732283472" top="0.35433070866141736" bottom="0.35433070866141736" header="0.11811023622047245" footer="0.11811023622047245"/>
  <pageSetup paperSize="9" scale="9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opLeftCell="A7" workbookViewId="0">
      <selection activeCell="A13" sqref="A13:K51"/>
    </sheetView>
  </sheetViews>
  <sheetFormatPr defaultRowHeight="15" x14ac:dyDescent="0.25"/>
  <cols>
    <col min="1" max="1" width="9.140625" style="88"/>
    <col min="2" max="2" width="10" style="88" customWidth="1"/>
    <col min="3" max="3" width="12.85546875" style="88" customWidth="1"/>
    <col min="4" max="6" width="9.140625" style="88"/>
    <col min="7" max="8" width="11.42578125" style="88" customWidth="1"/>
    <col min="9" max="9" width="14" style="88" customWidth="1"/>
    <col min="10" max="10" width="9.140625" style="88"/>
    <col min="11" max="11" width="11.42578125" style="88" customWidth="1"/>
    <col min="12" max="12" width="9.140625" style="88"/>
    <col min="13" max="13" width="9.140625" style="88" customWidth="1"/>
    <col min="14" max="16384" width="9.140625" style="88"/>
  </cols>
  <sheetData>
    <row r="1" spans="1:11" x14ac:dyDescent="0.25">
      <c r="A1" s="419" t="s">
        <v>197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</row>
    <row r="2" spans="1:11" x14ac:dyDescent="0.25">
      <c r="A2" s="421" t="s">
        <v>198</v>
      </c>
      <c r="B2" s="422"/>
      <c r="C2" s="422"/>
      <c r="D2" s="422"/>
      <c r="E2" s="420"/>
      <c r="F2" s="420"/>
      <c r="G2" s="420"/>
      <c r="H2" s="420"/>
      <c r="I2" s="420"/>
      <c r="J2" s="420"/>
      <c r="K2" s="420"/>
    </row>
    <row r="3" spans="1:11" x14ac:dyDescent="0.25">
      <c r="A3" s="423"/>
      <c r="B3" s="423"/>
      <c r="C3" s="423"/>
      <c r="D3" s="423"/>
      <c r="E3" s="422"/>
      <c r="F3" s="422"/>
      <c r="G3" s="422"/>
      <c r="H3" s="420"/>
      <c r="I3" s="420"/>
      <c r="J3" s="420"/>
      <c r="K3" s="424" t="s">
        <v>199</v>
      </c>
    </row>
    <row r="4" spans="1:11" ht="25.5" x14ac:dyDescent="0.25">
      <c r="A4" s="807"/>
      <c r="B4" s="801" t="s">
        <v>127</v>
      </c>
      <c r="C4" s="425" t="s">
        <v>200</v>
      </c>
      <c r="D4" s="801" t="s">
        <v>201</v>
      </c>
      <c r="E4" s="801" t="s">
        <v>202</v>
      </c>
      <c r="F4" s="801" t="s">
        <v>203</v>
      </c>
      <c r="G4" s="801" t="s">
        <v>204</v>
      </c>
      <c r="H4" s="801" t="s">
        <v>205</v>
      </c>
      <c r="I4" s="801" t="s">
        <v>206</v>
      </c>
      <c r="J4" s="801" t="s">
        <v>207</v>
      </c>
      <c r="K4" s="804" t="s">
        <v>208</v>
      </c>
    </row>
    <row r="5" spans="1:11" x14ac:dyDescent="0.25">
      <c r="A5" s="808"/>
      <c r="B5" s="802"/>
      <c r="C5" s="426" t="s">
        <v>209</v>
      </c>
      <c r="D5" s="802"/>
      <c r="E5" s="802"/>
      <c r="F5" s="802"/>
      <c r="G5" s="802"/>
      <c r="H5" s="802"/>
      <c r="I5" s="802"/>
      <c r="J5" s="802"/>
      <c r="K5" s="805"/>
    </row>
    <row r="6" spans="1:11" ht="25.5" x14ac:dyDescent="0.25">
      <c r="A6" s="809"/>
      <c r="B6" s="803"/>
      <c r="C6" s="427" t="s">
        <v>210</v>
      </c>
      <c r="D6" s="803"/>
      <c r="E6" s="803"/>
      <c r="F6" s="803"/>
      <c r="G6" s="803"/>
      <c r="H6" s="803"/>
      <c r="I6" s="803"/>
      <c r="J6" s="803"/>
      <c r="K6" s="806"/>
    </row>
    <row r="7" spans="1:11" x14ac:dyDescent="0.25">
      <c r="A7" s="208">
        <v>2014</v>
      </c>
      <c r="B7" s="209">
        <v>16973710</v>
      </c>
      <c r="C7" s="209">
        <v>316084</v>
      </c>
      <c r="D7" s="209">
        <v>7429921</v>
      </c>
      <c r="E7" s="209">
        <v>3527113</v>
      </c>
      <c r="F7" s="209">
        <v>166006</v>
      </c>
      <c r="G7" s="209">
        <v>193512</v>
      </c>
      <c r="H7" s="209">
        <v>1516972</v>
      </c>
      <c r="I7" s="209">
        <v>2049933</v>
      </c>
      <c r="J7" s="209">
        <v>531668</v>
      </c>
      <c r="K7" s="209">
        <v>1242501</v>
      </c>
    </row>
    <row r="8" spans="1:11" x14ac:dyDescent="0.25">
      <c r="A8" s="208">
        <v>2015</v>
      </c>
      <c r="B8" s="209">
        <v>17645024</v>
      </c>
      <c r="C8" s="209">
        <v>274428</v>
      </c>
      <c r="D8" s="209">
        <v>7105614</v>
      </c>
      <c r="E8" s="209">
        <v>3803735</v>
      </c>
      <c r="F8" s="209">
        <v>180483</v>
      </c>
      <c r="G8" s="209">
        <v>186632</v>
      </c>
      <c r="H8" s="209">
        <v>1450084</v>
      </c>
      <c r="I8" s="209">
        <v>2145023</v>
      </c>
      <c r="J8" s="209">
        <v>588816</v>
      </c>
      <c r="K8" s="209">
        <v>1910209</v>
      </c>
    </row>
    <row r="9" spans="1:11" x14ac:dyDescent="0.25">
      <c r="A9" s="208">
        <v>2016</v>
      </c>
      <c r="B9" s="209">
        <v>18026006</v>
      </c>
      <c r="C9" s="209">
        <v>236435</v>
      </c>
      <c r="D9" s="209">
        <v>6392732</v>
      </c>
      <c r="E9" s="209">
        <v>3376660</v>
      </c>
      <c r="F9" s="209">
        <v>191319</v>
      </c>
      <c r="G9" s="209">
        <v>267962</v>
      </c>
      <c r="H9" s="209">
        <v>1700554</v>
      </c>
      <c r="I9" s="209">
        <v>2079384</v>
      </c>
      <c r="J9" s="209">
        <v>645576</v>
      </c>
      <c r="K9" s="209">
        <v>3135384</v>
      </c>
    </row>
    <row r="10" spans="1:11" x14ac:dyDescent="0.25">
      <c r="A10" s="208">
        <v>2017</v>
      </c>
      <c r="B10" s="209">
        <v>19009834</v>
      </c>
      <c r="C10" s="209">
        <v>287682</v>
      </c>
      <c r="D10" s="209">
        <v>6272860</v>
      </c>
      <c r="E10" s="209">
        <v>3660623</v>
      </c>
      <c r="F10" s="209">
        <v>205850</v>
      </c>
      <c r="G10" s="209">
        <v>229808</v>
      </c>
      <c r="H10" s="209">
        <v>1701305</v>
      </c>
      <c r="I10" s="209">
        <v>2149819</v>
      </c>
      <c r="J10" s="209">
        <v>635252</v>
      </c>
      <c r="K10" s="209">
        <v>3866635</v>
      </c>
    </row>
    <row r="11" spans="1:11" x14ac:dyDescent="0.25">
      <c r="A11" s="208">
        <v>2018</v>
      </c>
      <c r="B11" s="209">
        <f>SUM(B16:B27)</f>
        <v>14296292</v>
      </c>
      <c r="C11" s="209">
        <f t="shared" ref="C11:K11" si="0">SUM(C16:C27)</f>
        <v>293508</v>
      </c>
      <c r="D11" s="209">
        <f t="shared" si="0"/>
        <v>4856518</v>
      </c>
      <c r="E11" s="209">
        <f t="shared" si="0"/>
        <v>2881377</v>
      </c>
      <c r="F11" s="209">
        <f t="shared" si="0"/>
        <v>145453</v>
      </c>
      <c r="G11" s="209">
        <f t="shared" si="0"/>
        <v>208398</v>
      </c>
      <c r="H11" s="209">
        <f t="shared" si="0"/>
        <v>1091525</v>
      </c>
      <c r="I11" s="209">
        <f t="shared" si="0"/>
        <v>1812023</v>
      </c>
      <c r="J11" s="209">
        <f t="shared" si="0"/>
        <v>561212</v>
      </c>
      <c r="K11" s="209">
        <f t="shared" si="0"/>
        <v>2446290</v>
      </c>
    </row>
    <row r="12" spans="1:11" x14ac:dyDescent="0.25">
      <c r="A12" s="288"/>
      <c r="B12" s="632"/>
      <c r="C12" s="632"/>
      <c r="D12" s="632"/>
      <c r="E12" s="632"/>
      <c r="F12" s="632"/>
      <c r="G12" s="632"/>
      <c r="H12" s="632"/>
      <c r="I12" s="632"/>
      <c r="J12" s="632"/>
      <c r="K12" s="632"/>
    </row>
    <row r="13" spans="1:11" x14ac:dyDescent="0.25">
      <c r="A13" s="342">
        <v>2018</v>
      </c>
      <c r="B13" s="484"/>
      <c r="C13" s="484"/>
      <c r="D13" s="484"/>
      <c r="E13" s="484"/>
      <c r="F13" s="484"/>
      <c r="G13" s="484"/>
      <c r="H13" s="484"/>
      <c r="I13" s="484"/>
      <c r="J13" s="484"/>
      <c r="K13" s="484"/>
    </row>
    <row r="14" spans="1:11" x14ac:dyDescent="0.25">
      <c r="A14" s="287" t="s">
        <v>364</v>
      </c>
      <c r="B14" s="484">
        <v>1335439</v>
      </c>
      <c r="C14" s="484">
        <v>27446</v>
      </c>
      <c r="D14" s="484">
        <v>327799</v>
      </c>
      <c r="E14" s="484">
        <v>267424</v>
      </c>
      <c r="F14" s="484">
        <v>16028</v>
      </c>
      <c r="G14" s="484">
        <v>31433</v>
      </c>
      <c r="H14" s="484">
        <v>136726</v>
      </c>
      <c r="I14" s="484">
        <v>182338</v>
      </c>
      <c r="J14" s="484">
        <v>57489</v>
      </c>
      <c r="K14" s="484">
        <v>288756</v>
      </c>
    </row>
    <row r="15" spans="1:11" x14ac:dyDescent="0.25">
      <c r="A15" s="287" t="s">
        <v>380</v>
      </c>
      <c r="B15" s="484">
        <v>1056058</v>
      </c>
      <c r="C15" s="484">
        <v>22437</v>
      </c>
      <c r="D15" s="484">
        <v>261924</v>
      </c>
      <c r="E15" s="484">
        <v>216125</v>
      </c>
      <c r="F15" s="484">
        <v>11110</v>
      </c>
      <c r="G15" s="484">
        <v>25385</v>
      </c>
      <c r="H15" s="484">
        <v>104408</v>
      </c>
      <c r="I15" s="484">
        <v>156609</v>
      </c>
      <c r="J15" s="484">
        <v>44092</v>
      </c>
      <c r="K15" s="484">
        <v>213970</v>
      </c>
    </row>
    <row r="16" spans="1:11" x14ac:dyDescent="0.25">
      <c r="A16" s="287" t="s">
        <v>370</v>
      </c>
      <c r="B16" s="484">
        <v>1211926</v>
      </c>
      <c r="C16" s="484">
        <v>26971</v>
      </c>
      <c r="D16" s="484">
        <v>300732</v>
      </c>
      <c r="E16" s="484">
        <v>246203</v>
      </c>
      <c r="F16" s="484">
        <v>10427</v>
      </c>
      <c r="G16" s="484">
        <v>26425</v>
      </c>
      <c r="H16" s="484">
        <v>118993</v>
      </c>
      <c r="I16" s="484">
        <v>174344</v>
      </c>
      <c r="J16" s="484">
        <v>47495</v>
      </c>
      <c r="K16" s="484">
        <v>260337</v>
      </c>
    </row>
    <row r="17" spans="1:11" x14ac:dyDescent="0.25">
      <c r="A17" s="287" t="s">
        <v>888</v>
      </c>
      <c r="B17" s="484">
        <v>1310257</v>
      </c>
      <c r="C17" s="484">
        <v>26150</v>
      </c>
      <c r="D17" s="484">
        <v>358709</v>
      </c>
      <c r="E17" s="484">
        <v>228007</v>
      </c>
      <c r="F17" s="484">
        <v>10771</v>
      </c>
      <c r="G17" s="484">
        <v>23304</v>
      </c>
      <c r="H17" s="484">
        <v>145134</v>
      </c>
      <c r="I17" s="484">
        <v>187304</v>
      </c>
      <c r="J17" s="484">
        <v>40842</v>
      </c>
      <c r="K17" s="484">
        <v>290036</v>
      </c>
    </row>
    <row r="18" spans="1:11" x14ac:dyDescent="0.25">
      <c r="A18" s="287" t="s">
        <v>372</v>
      </c>
      <c r="B18" s="484">
        <v>1883808</v>
      </c>
      <c r="C18" s="484">
        <v>33671</v>
      </c>
      <c r="D18" s="484">
        <v>655768</v>
      </c>
      <c r="E18" s="484">
        <v>491123</v>
      </c>
      <c r="F18" s="484">
        <v>10515</v>
      </c>
      <c r="G18" s="484">
        <v>15485</v>
      </c>
      <c r="H18" s="484">
        <v>107511</v>
      </c>
      <c r="I18" s="484">
        <v>175623</v>
      </c>
      <c r="J18" s="484">
        <v>67609</v>
      </c>
      <c r="K18" s="484">
        <v>326503</v>
      </c>
    </row>
    <row r="19" spans="1:11" x14ac:dyDescent="0.25">
      <c r="A19" s="287" t="s">
        <v>919</v>
      </c>
      <c r="B19" s="287">
        <v>1676349</v>
      </c>
      <c r="C19" s="287">
        <v>29476</v>
      </c>
      <c r="D19" s="287">
        <v>591571</v>
      </c>
      <c r="E19" s="287">
        <v>308570</v>
      </c>
      <c r="F19" s="287">
        <v>11152</v>
      </c>
      <c r="G19" s="287">
        <v>14507</v>
      </c>
      <c r="H19" s="287">
        <v>118139</v>
      </c>
      <c r="I19" s="287">
        <v>185960</v>
      </c>
      <c r="J19" s="287">
        <v>54766</v>
      </c>
      <c r="K19" s="287">
        <v>362212</v>
      </c>
    </row>
    <row r="20" spans="1:11" x14ac:dyDescent="0.25">
      <c r="A20" s="287" t="s">
        <v>715</v>
      </c>
      <c r="B20" s="287">
        <v>1414693</v>
      </c>
      <c r="C20" s="287">
        <v>27371</v>
      </c>
      <c r="D20" s="287">
        <v>539604</v>
      </c>
      <c r="E20" s="287">
        <v>291829</v>
      </c>
      <c r="F20" s="287">
        <v>13765</v>
      </c>
      <c r="G20" s="287">
        <v>12381</v>
      </c>
      <c r="H20" s="287">
        <v>100852</v>
      </c>
      <c r="I20" s="287">
        <v>161299</v>
      </c>
      <c r="J20" s="287">
        <v>57903</v>
      </c>
      <c r="K20" s="287">
        <v>209690</v>
      </c>
    </row>
    <row r="21" spans="1:11" x14ac:dyDescent="0.25">
      <c r="A21" s="287" t="s">
        <v>375</v>
      </c>
      <c r="B21" s="287">
        <v>1433846</v>
      </c>
      <c r="C21" s="287">
        <v>28778</v>
      </c>
      <c r="D21" s="287">
        <v>573219</v>
      </c>
      <c r="E21" s="287">
        <v>274176</v>
      </c>
      <c r="F21" s="287">
        <v>16843</v>
      </c>
      <c r="G21" s="287">
        <v>16212</v>
      </c>
      <c r="H21" s="287">
        <v>103675</v>
      </c>
      <c r="I21" s="287">
        <v>185654</v>
      </c>
      <c r="J21" s="287">
        <v>61071</v>
      </c>
      <c r="K21" s="287">
        <v>174220</v>
      </c>
    </row>
    <row r="22" spans="1:11" x14ac:dyDescent="0.25">
      <c r="A22" s="287" t="s">
        <v>983</v>
      </c>
      <c r="B22" s="287">
        <v>1362413</v>
      </c>
      <c r="C22" s="287">
        <v>35902</v>
      </c>
      <c r="D22" s="287">
        <v>527672</v>
      </c>
      <c r="E22" s="287">
        <v>268242</v>
      </c>
      <c r="F22" s="287">
        <v>23795</v>
      </c>
      <c r="G22" s="287">
        <v>18803</v>
      </c>
      <c r="H22" s="287">
        <v>102882</v>
      </c>
      <c r="I22" s="287">
        <v>188659</v>
      </c>
      <c r="J22" s="287">
        <v>56427</v>
      </c>
      <c r="K22" s="287">
        <v>140031</v>
      </c>
    </row>
    <row r="23" spans="1:11" x14ac:dyDescent="0.25">
      <c r="A23" s="287" t="s">
        <v>988</v>
      </c>
      <c r="B23" s="287">
        <v>1370108</v>
      </c>
      <c r="C23" s="287">
        <v>28386</v>
      </c>
      <c r="D23" s="287">
        <v>511775</v>
      </c>
      <c r="E23" s="287">
        <v>257897</v>
      </c>
      <c r="F23" s="287">
        <v>19025</v>
      </c>
      <c r="G23" s="287">
        <v>29923</v>
      </c>
      <c r="H23" s="287">
        <v>97849</v>
      </c>
      <c r="I23" s="287">
        <v>186565</v>
      </c>
      <c r="J23" s="287">
        <v>57780</v>
      </c>
      <c r="K23" s="287">
        <v>180909</v>
      </c>
    </row>
    <row r="24" spans="1:11" x14ac:dyDescent="0.25">
      <c r="A24" s="287" t="s">
        <v>1036</v>
      </c>
      <c r="B24" s="287">
        <v>1222818</v>
      </c>
      <c r="C24" s="287">
        <v>28550</v>
      </c>
      <c r="D24" s="287">
        <v>413123</v>
      </c>
      <c r="E24" s="287">
        <v>255992</v>
      </c>
      <c r="F24" s="287">
        <v>15979</v>
      </c>
      <c r="G24" s="287">
        <v>24144</v>
      </c>
      <c r="H24" s="287">
        <v>95844</v>
      </c>
      <c r="I24" s="287">
        <v>171992</v>
      </c>
      <c r="J24" s="287">
        <v>56108</v>
      </c>
      <c r="K24" s="287">
        <v>161088</v>
      </c>
    </row>
    <row r="25" spans="1:11" x14ac:dyDescent="0.25">
      <c r="A25" s="287" t="s">
        <v>1104</v>
      </c>
      <c r="B25" s="287">
        <v>1410074</v>
      </c>
      <c r="C25" s="287">
        <v>28253</v>
      </c>
      <c r="D25" s="287">
        <v>384345</v>
      </c>
      <c r="E25" s="287">
        <v>259338</v>
      </c>
      <c r="F25" s="287">
        <v>13181</v>
      </c>
      <c r="G25" s="287">
        <v>27214</v>
      </c>
      <c r="H25" s="287">
        <v>100646</v>
      </c>
      <c r="I25" s="287">
        <v>194623</v>
      </c>
      <c r="J25" s="287">
        <v>61211</v>
      </c>
      <c r="K25" s="287">
        <v>341264</v>
      </c>
    </row>
    <row r="26" spans="1:11" x14ac:dyDescent="0.25">
      <c r="A26" s="95"/>
      <c r="B26" s="95"/>
      <c r="C26" s="95"/>
      <c r="D26" s="95"/>
      <c r="E26" s="95"/>
      <c r="F26" s="95"/>
      <c r="G26" s="95"/>
      <c r="H26" s="95"/>
      <c r="I26" s="95"/>
      <c r="J26" s="95"/>
      <c r="K26" s="95"/>
    </row>
    <row r="27" spans="1:11" x14ac:dyDescent="0.25">
      <c r="A27" s="287">
        <v>2019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</row>
    <row r="28" spans="1:11" x14ac:dyDescent="0.25">
      <c r="A28" s="287" t="s">
        <v>1149</v>
      </c>
      <c r="B28" s="287">
        <v>1087509</v>
      </c>
      <c r="C28" s="287">
        <v>26680</v>
      </c>
      <c r="D28" s="287">
        <v>317459</v>
      </c>
      <c r="E28" s="287">
        <v>201863</v>
      </c>
      <c r="F28" s="287">
        <v>8058</v>
      </c>
      <c r="G28" s="287">
        <v>21530</v>
      </c>
      <c r="H28" s="287">
        <v>91321</v>
      </c>
      <c r="I28" s="287">
        <v>179268</v>
      </c>
      <c r="J28" s="287">
        <v>52265</v>
      </c>
      <c r="K28" s="287">
        <v>189065</v>
      </c>
    </row>
    <row r="29" spans="1:11" ht="25.5" x14ac:dyDescent="0.25">
      <c r="A29" s="309" t="s">
        <v>569</v>
      </c>
      <c r="B29" s="309"/>
      <c r="C29" s="309"/>
      <c r="D29" s="309"/>
      <c r="E29" s="309"/>
      <c r="F29" s="309"/>
      <c r="G29" s="309"/>
      <c r="H29" s="309"/>
      <c r="I29" s="309"/>
      <c r="J29" s="309"/>
      <c r="K29" s="309"/>
    </row>
    <row r="30" spans="1:11" x14ac:dyDescent="0.25">
      <c r="A30" s="342">
        <v>2014</v>
      </c>
      <c r="B30" s="299">
        <v>90.9</v>
      </c>
      <c r="C30" s="299">
        <v>71.2</v>
      </c>
      <c r="D30" s="299">
        <v>81.400000000000006</v>
      </c>
      <c r="E30" s="299">
        <v>85.7</v>
      </c>
      <c r="F30" s="299">
        <v>110</v>
      </c>
      <c r="G30" s="299">
        <v>97</v>
      </c>
      <c r="H30" s="299">
        <v>103.6</v>
      </c>
      <c r="I30" s="299">
        <v>99.8</v>
      </c>
      <c r="J30" s="299">
        <v>108.8</v>
      </c>
      <c r="K30" s="299">
        <v>196.8</v>
      </c>
    </row>
    <row r="31" spans="1:11" x14ac:dyDescent="0.25">
      <c r="A31" s="342">
        <v>2015</v>
      </c>
      <c r="B31" s="299">
        <v>104</v>
      </c>
      <c r="C31" s="299">
        <v>86.8</v>
      </c>
      <c r="D31" s="299">
        <v>95.6</v>
      </c>
      <c r="E31" s="299">
        <v>107.8</v>
      </c>
      <c r="F31" s="299">
        <v>108.7</v>
      </c>
      <c r="G31" s="299">
        <v>96.4</v>
      </c>
      <c r="H31" s="300">
        <v>95.6</v>
      </c>
      <c r="I31" s="300">
        <v>104.6</v>
      </c>
      <c r="J31" s="300">
        <v>110.7</v>
      </c>
      <c r="K31" s="300">
        <v>153.69999999999999</v>
      </c>
    </row>
    <row r="32" spans="1:11" x14ac:dyDescent="0.25">
      <c r="A32" s="342">
        <v>2016</v>
      </c>
      <c r="B32" s="299">
        <v>102.2</v>
      </c>
      <c r="C32" s="299">
        <v>86.2</v>
      </c>
      <c r="D32" s="299">
        <v>90</v>
      </c>
      <c r="E32" s="299">
        <v>88.8</v>
      </c>
      <c r="F32" s="299">
        <v>106</v>
      </c>
      <c r="G32" s="299">
        <v>143.6</v>
      </c>
      <c r="H32" s="300">
        <v>117.3</v>
      </c>
      <c r="I32" s="300">
        <v>96.9</v>
      </c>
      <c r="J32" s="300">
        <v>109.6</v>
      </c>
      <c r="K32" s="300">
        <v>164.1</v>
      </c>
    </row>
    <row r="33" spans="1:11" x14ac:dyDescent="0.25">
      <c r="A33" s="342">
        <v>2017</v>
      </c>
      <c r="B33" s="299">
        <v>105.5</v>
      </c>
      <c r="C33" s="299">
        <v>121.7</v>
      </c>
      <c r="D33" s="299">
        <v>98.1</v>
      </c>
      <c r="E33" s="299">
        <v>108.4</v>
      </c>
      <c r="F33" s="299">
        <v>107.6</v>
      </c>
      <c r="G33" s="299">
        <v>85.8</v>
      </c>
      <c r="H33" s="299">
        <v>100</v>
      </c>
      <c r="I33" s="299">
        <v>103.4</v>
      </c>
      <c r="J33" s="299">
        <v>98.4</v>
      </c>
      <c r="K33" s="299">
        <v>123.3</v>
      </c>
    </row>
    <row r="34" spans="1:11" x14ac:dyDescent="0.25">
      <c r="A34" s="342">
        <v>2018</v>
      </c>
      <c r="B34" s="299">
        <f>B11/B10*100</f>
        <v>75.204717726625063</v>
      </c>
      <c r="C34" s="299">
        <f t="shared" ref="C34:K34" si="1">C11/C10*100</f>
        <v>102.02515277285336</v>
      </c>
      <c r="D34" s="299">
        <f t="shared" si="1"/>
        <v>77.421112538778175</v>
      </c>
      <c r="E34" s="299">
        <f t="shared" si="1"/>
        <v>78.712749168652437</v>
      </c>
      <c r="F34" s="299">
        <f t="shared" si="1"/>
        <v>70.659703667719214</v>
      </c>
      <c r="G34" s="299">
        <f t="shared" si="1"/>
        <v>90.683527118290058</v>
      </c>
      <c r="H34" s="299">
        <f t="shared" si="1"/>
        <v>64.158102162751547</v>
      </c>
      <c r="I34" s="299">
        <f t="shared" si="1"/>
        <v>84.287235343998717</v>
      </c>
      <c r="J34" s="299">
        <f t="shared" si="1"/>
        <v>88.344782857826502</v>
      </c>
      <c r="K34" s="299">
        <f t="shared" si="1"/>
        <v>63.266638821611046</v>
      </c>
    </row>
    <row r="35" spans="1:11" x14ac:dyDescent="0.25">
      <c r="A35" s="287"/>
      <c r="B35" s="112" t="s">
        <v>111</v>
      </c>
      <c r="C35" s="112"/>
      <c r="D35" s="111"/>
      <c r="E35" s="111"/>
      <c r="F35" s="112"/>
      <c r="G35" s="111"/>
      <c r="H35" s="111"/>
      <c r="I35" s="111"/>
      <c r="J35" s="111"/>
      <c r="K35" s="111"/>
    </row>
    <row r="36" spans="1:11" x14ac:dyDescent="0.25">
      <c r="A36" s="342">
        <v>2018</v>
      </c>
      <c r="B36" s="282"/>
      <c r="C36" s="282"/>
      <c r="D36" s="282"/>
      <c r="E36" s="282"/>
      <c r="F36" s="282"/>
      <c r="G36" s="282"/>
      <c r="H36" s="282"/>
      <c r="I36" s="282"/>
      <c r="J36" s="282"/>
      <c r="K36" s="282"/>
    </row>
    <row r="37" spans="1:11" x14ac:dyDescent="0.25">
      <c r="A37" s="287" t="s">
        <v>364</v>
      </c>
      <c r="B37" s="210">
        <v>130</v>
      </c>
      <c r="C37" s="210">
        <v>166.1</v>
      </c>
      <c r="D37" s="210">
        <v>140.4</v>
      </c>
      <c r="E37" s="210">
        <v>137.19999999999999</v>
      </c>
      <c r="F37" s="210">
        <v>153.5</v>
      </c>
      <c r="G37" s="210">
        <v>166.6</v>
      </c>
      <c r="H37" s="210">
        <v>111</v>
      </c>
      <c r="I37" s="210">
        <v>133.5</v>
      </c>
      <c r="J37" s="210">
        <v>77.400000000000006</v>
      </c>
      <c r="K37" s="210">
        <v>131.9</v>
      </c>
    </row>
    <row r="38" spans="1:11" x14ac:dyDescent="0.25">
      <c r="A38" s="287" t="s">
        <v>380</v>
      </c>
      <c r="B38" s="210">
        <v>97.6</v>
      </c>
      <c r="C38" s="210">
        <v>133.9</v>
      </c>
      <c r="D38" s="210">
        <v>99.2</v>
      </c>
      <c r="E38" s="210">
        <v>116.6</v>
      </c>
      <c r="F38" s="210">
        <v>290.8</v>
      </c>
      <c r="G38" s="210">
        <v>107.4</v>
      </c>
      <c r="H38" s="210">
        <v>80.2</v>
      </c>
      <c r="I38" s="210">
        <v>96.7</v>
      </c>
      <c r="J38" s="210">
        <v>85.5</v>
      </c>
      <c r="K38" s="210">
        <v>87.5</v>
      </c>
    </row>
    <row r="39" spans="1:11" s="95" customFormat="1" x14ac:dyDescent="0.25">
      <c r="A39" s="287" t="s">
        <v>543</v>
      </c>
      <c r="B39" s="210">
        <v>106</v>
      </c>
      <c r="C39" s="210">
        <v>130.1</v>
      </c>
      <c r="D39" s="210">
        <v>88.6</v>
      </c>
      <c r="E39" s="210">
        <v>152.80000000000001</v>
      </c>
      <c r="F39" s="210">
        <v>109.4</v>
      </c>
      <c r="G39" s="210">
        <v>139.30000000000001</v>
      </c>
      <c r="H39" s="210">
        <v>85.5</v>
      </c>
      <c r="I39" s="210">
        <v>105.9</v>
      </c>
      <c r="J39" s="210">
        <v>90.3</v>
      </c>
      <c r="K39" s="210">
        <v>85.8</v>
      </c>
    </row>
    <row r="40" spans="1:11" s="95" customFormat="1" x14ac:dyDescent="0.25">
      <c r="A40" s="287" t="s">
        <v>580</v>
      </c>
      <c r="B40" s="210">
        <v>107.5</v>
      </c>
      <c r="C40" s="210">
        <v>118.5</v>
      </c>
      <c r="D40" s="210">
        <v>103.6</v>
      </c>
      <c r="E40" s="210">
        <v>142.6</v>
      </c>
      <c r="F40" s="210">
        <v>156.6</v>
      </c>
      <c r="G40" s="210">
        <v>151.80000000000001</v>
      </c>
      <c r="H40" s="210">
        <v>107.7</v>
      </c>
      <c r="I40" s="210">
        <v>109.2</v>
      </c>
      <c r="J40" s="210">
        <v>92.5</v>
      </c>
      <c r="K40" s="210">
        <v>91.1</v>
      </c>
    </row>
    <row r="41" spans="1:11" x14ac:dyDescent="0.25">
      <c r="A41" s="287" t="s">
        <v>372</v>
      </c>
      <c r="B41" s="210">
        <v>117.5</v>
      </c>
      <c r="C41" s="210">
        <v>144</v>
      </c>
      <c r="D41" s="210">
        <v>157.19999999999999</v>
      </c>
      <c r="E41" s="210">
        <v>139.6</v>
      </c>
      <c r="F41" s="210">
        <v>119.3</v>
      </c>
      <c r="G41" s="210">
        <v>114.5</v>
      </c>
      <c r="H41" s="210">
        <v>74.599999999999994</v>
      </c>
      <c r="I41" s="210">
        <v>94</v>
      </c>
      <c r="J41" s="210">
        <v>139.1</v>
      </c>
      <c r="K41" s="210">
        <v>79.900000000000006</v>
      </c>
    </row>
    <row r="42" spans="1:11" x14ac:dyDescent="0.25">
      <c r="A42" s="287" t="s">
        <v>373</v>
      </c>
      <c r="B42" s="287">
        <v>94.1</v>
      </c>
      <c r="C42" s="287">
        <v>123.5</v>
      </c>
      <c r="D42" s="287">
        <v>85.9</v>
      </c>
      <c r="E42" s="287">
        <v>94.6</v>
      </c>
      <c r="F42" s="287">
        <v>137.5</v>
      </c>
      <c r="G42" s="287">
        <v>106.2</v>
      </c>
      <c r="H42" s="287">
        <v>72.3</v>
      </c>
      <c r="I42" s="287">
        <v>100.4</v>
      </c>
      <c r="J42" s="287">
        <v>122.5</v>
      </c>
      <c r="K42" s="287">
        <v>110.6</v>
      </c>
    </row>
    <row r="43" spans="1:11" s="95" customFormat="1" x14ac:dyDescent="0.25">
      <c r="A43" s="287" t="s">
        <v>374</v>
      </c>
      <c r="B43" s="287">
        <v>79.599999999999994</v>
      </c>
      <c r="C43" s="287">
        <v>120.1</v>
      </c>
      <c r="D43" s="287">
        <v>91.2</v>
      </c>
      <c r="E43" s="287">
        <v>80.3</v>
      </c>
      <c r="F43" s="287">
        <v>104.1</v>
      </c>
      <c r="G43" s="287">
        <v>102.8</v>
      </c>
      <c r="H43" s="287">
        <v>92.7</v>
      </c>
      <c r="I43" s="287">
        <v>87.2</v>
      </c>
      <c r="J43" s="287">
        <v>119.5</v>
      </c>
      <c r="K43" s="287">
        <v>57.6</v>
      </c>
    </row>
    <row r="44" spans="1:11" s="95" customFormat="1" x14ac:dyDescent="0.25">
      <c r="A44" s="287" t="s">
        <v>375</v>
      </c>
      <c r="B44" s="287">
        <v>58.8</v>
      </c>
      <c r="C44" s="287">
        <v>107.9</v>
      </c>
      <c r="D44" s="287">
        <v>53.7</v>
      </c>
      <c r="E44" s="287">
        <v>43.5</v>
      </c>
      <c r="F44" s="287">
        <v>42.5</v>
      </c>
      <c r="G44" s="287">
        <v>108.7</v>
      </c>
      <c r="H44" s="287">
        <v>79.5</v>
      </c>
      <c r="I44" s="287">
        <v>95.2</v>
      </c>
      <c r="J44" s="287">
        <v>125.6</v>
      </c>
      <c r="K44" s="287">
        <v>61.1</v>
      </c>
    </row>
    <row r="45" spans="1:11" s="95" customFormat="1" x14ac:dyDescent="0.25">
      <c r="A45" s="287" t="s">
        <v>983</v>
      </c>
      <c r="B45" s="287">
        <v>77.2</v>
      </c>
      <c r="C45" s="287">
        <v>122.7</v>
      </c>
      <c r="D45" s="287">
        <v>74.099999999999994</v>
      </c>
      <c r="E45" s="287">
        <v>106.5</v>
      </c>
      <c r="F45" s="287">
        <v>77.8</v>
      </c>
      <c r="G45" s="287">
        <v>97</v>
      </c>
      <c r="H45" s="287">
        <v>62.3</v>
      </c>
      <c r="I45" s="287">
        <v>94.8</v>
      </c>
      <c r="J45" s="287">
        <v>109</v>
      </c>
      <c r="K45" s="287">
        <v>45.8</v>
      </c>
    </row>
    <row r="46" spans="1:11" s="95" customFormat="1" x14ac:dyDescent="0.25">
      <c r="A46" s="287" t="s">
        <v>988</v>
      </c>
      <c r="B46" s="287">
        <v>69.2</v>
      </c>
      <c r="C46" s="287">
        <v>91.2</v>
      </c>
      <c r="D46" s="287">
        <v>68.8</v>
      </c>
      <c r="E46" s="287">
        <v>67.599999999999994</v>
      </c>
      <c r="F46" s="287">
        <v>57.4</v>
      </c>
      <c r="G46" s="287">
        <v>132.19999999999999</v>
      </c>
      <c r="H46" s="287">
        <v>57.6</v>
      </c>
      <c r="I46" s="287">
        <v>94.1</v>
      </c>
      <c r="J46" s="287">
        <v>107.5</v>
      </c>
      <c r="K46" s="287">
        <v>52.4</v>
      </c>
    </row>
    <row r="47" spans="1:11" s="95" customFormat="1" x14ac:dyDescent="0.25">
      <c r="A47" s="287" t="s">
        <v>1036</v>
      </c>
      <c r="B47" s="287">
        <v>78.7</v>
      </c>
      <c r="C47" s="287">
        <v>108.3</v>
      </c>
      <c r="D47" s="287">
        <v>83.6</v>
      </c>
      <c r="E47" s="287">
        <v>83.6</v>
      </c>
      <c r="F47" s="287">
        <v>73.3</v>
      </c>
      <c r="G47" s="287">
        <v>86.4</v>
      </c>
      <c r="H47" s="287">
        <v>60</v>
      </c>
      <c r="I47" s="287">
        <v>94.9</v>
      </c>
      <c r="J47" s="287">
        <v>97.2</v>
      </c>
      <c r="K47" s="287">
        <v>57.9</v>
      </c>
    </row>
    <row r="48" spans="1:11" x14ac:dyDescent="0.25">
      <c r="A48" s="287" t="s">
        <v>1104</v>
      </c>
      <c r="B48" s="287">
        <v>85.9</v>
      </c>
      <c r="C48" s="287">
        <v>100.4</v>
      </c>
      <c r="D48" s="287">
        <v>94.6</v>
      </c>
      <c r="E48" s="287">
        <v>74.599999999999994</v>
      </c>
      <c r="F48" s="287">
        <v>66.2</v>
      </c>
      <c r="G48" s="287">
        <v>94.2</v>
      </c>
      <c r="H48" s="287">
        <v>76</v>
      </c>
      <c r="I48" s="287">
        <v>105.4</v>
      </c>
      <c r="J48" s="287">
        <v>103.7</v>
      </c>
      <c r="K48" s="287">
        <v>78.400000000000006</v>
      </c>
    </row>
    <row r="49" spans="1:11" x14ac:dyDescent="0.25">
      <c r="A49" s="95"/>
      <c r="B49" s="95"/>
      <c r="C49" s="95"/>
      <c r="D49" s="95"/>
      <c r="E49" s="95"/>
      <c r="F49" s="95"/>
      <c r="G49" s="95"/>
      <c r="H49" s="95"/>
      <c r="I49" s="95"/>
      <c r="J49" s="95"/>
      <c r="K49" s="95"/>
    </row>
    <row r="50" spans="1:11" x14ac:dyDescent="0.25">
      <c r="A50" s="287">
        <v>2019</v>
      </c>
      <c r="B50" s="287"/>
      <c r="C50" s="287"/>
      <c r="D50" s="287"/>
      <c r="E50" s="287"/>
      <c r="F50" s="287"/>
      <c r="G50" s="287"/>
      <c r="H50" s="287"/>
      <c r="I50" s="287"/>
      <c r="J50" s="287"/>
      <c r="K50" s="287"/>
    </row>
    <row r="51" spans="1:11" x14ac:dyDescent="0.25">
      <c r="A51" s="530" t="s">
        <v>1149</v>
      </c>
      <c r="B51" s="530">
        <v>81.400000000000006</v>
      </c>
      <c r="C51" s="530">
        <v>97.2</v>
      </c>
      <c r="D51" s="530">
        <v>96.8</v>
      </c>
      <c r="E51" s="530">
        <v>75.5</v>
      </c>
      <c r="F51" s="530">
        <v>50.3</v>
      </c>
      <c r="G51" s="530">
        <v>68.5</v>
      </c>
      <c r="H51" s="530">
        <v>66.8</v>
      </c>
      <c r="I51" s="530">
        <v>98.3</v>
      </c>
      <c r="J51" s="530">
        <v>90.9</v>
      </c>
      <c r="K51" s="530">
        <v>65.5</v>
      </c>
    </row>
  </sheetData>
  <mergeCells count="10">
    <mergeCell ref="H4:H6"/>
    <mergeCell ref="I4:I6"/>
    <mergeCell ref="J4:J6"/>
    <mergeCell ref="K4:K6"/>
    <mergeCell ref="A4:A6"/>
    <mergeCell ref="B4:B6"/>
    <mergeCell ref="D4:D6"/>
    <mergeCell ref="E4:E6"/>
    <mergeCell ref="F4:F6"/>
    <mergeCell ref="G4:G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opLeftCell="A16" workbookViewId="0">
      <selection activeCell="C44" sqref="C44"/>
    </sheetView>
  </sheetViews>
  <sheetFormatPr defaultRowHeight="15" x14ac:dyDescent="0.25"/>
  <cols>
    <col min="1" max="1" width="7.85546875" style="88" customWidth="1"/>
    <col min="2" max="2" width="9.140625" style="88" customWidth="1"/>
    <col min="3" max="3" width="12" style="88" customWidth="1"/>
    <col min="4" max="4" width="9.140625" style="88" customWidth="1"/>
    <col min="5" max="5" width="9" style="88" customWidth="1"/>
    <col min="6" max="7" width="9.140625" style="88" customWidth="1"/>
    <col min="8" max="8" width="11.5703125" style="88" customWidth="1"/>
    <col min="9" max="9" width="9.140625" style="88" customWidth="1"/>
    <col min="10" max="10" width="10.140625" style="88" customWidth="1"/>
    <col min="11" max="11" width="9.140625" style="88" customWidth="1"/>
    <col min="12" max="16384" width="9.140625" style="88"/>
  </cols>
  <sheetData>
    <row r="1" spans="1:13" x14ac:dyDescent="0.25">
      <c r="A1" s="87" t="s">
        <v>211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</row>
    <row r="2" spans="1:13" x14ac:dyDescent="0.25">
      <c r="A2" s="90" t="s">
        <v>212</v>
      </c>
      <c r="B2" s="106"/>
      <c r="C2" s="106"/>
      <c r="D2" s="106"/>
      <c r="E2" s="106"/>
      <c r="F2" s="106"/>
      <c r="G2" s="106"/>
      <c r="H2" s="161"/>
      <c r="I2" s="161"/>
      <c r="J2" s="161"/>
      <c r="K2" s="161"/>
      <c r="L2" s="161"/>
    </row>
    <row r="3" spans="1:13" x14ac:dyDescent="0.25">
      <c r="A3" s="163"/>
      <c r="B3" s="161"/>
      <c r="C3" s="161"/>
      <c r="D3" s="161"/>
      <c r="E3" s="161"/>
      <c r="F3" s="161"/>
      <c r="G3" s="161"/>
      <c r="H3" s="161"/>
      <c r="I3" s="161"/>
      <c r="J3" s="161"/>
      <c r="K3" s="162" t="s">
        <v>199</v>
      </c>
      <c r="L3" s="161"/>
      <c r="M3" s="161"/>
    </row>
    <row r="4" spans="1:13" x14ac:dyDescent="0.25">
      <c r="A4" s="812"/>
      <c r="B4" s="813" t="s">
        <v>213</v>
      </c>
      <c r="C4" s="810"/>
      <c r="D4" s="810"/>
      <c r="E4" s="810"/>
      <c r="F4" s="810"/>
      <c r="G4" s="810" t="s">
        <v>214</v>
      </c>
      <c r="H4" s="810"/>
      <c r="I4" s="810"/>
      <c r="J4" s="810"/>
      <c r="K4" s="811"/>
      <c r="L4" s="161"/>
      <c r="M4" s="161"/>
    </row>
    <row r="5" spans="1:13" x14ac:dyDescent="0.25">
      <c r="A5" s="812"/>
      <c r="B5" s="813"/>
      <c r="C5" s="810"/>
      <c r="D5" s="810"/>
      <c r="E5" s="810"/>
      <c r="F5" s="810"/>
      <c r="G5" s="810"/>
      <c r="H5" s="810"/>
      <c r="I5" s="810"/>
      <c r="J5" s="810"/>
      <c r="K5" s="811"/>
      <c r="L5" s="161"/>
      <c r="M5" s="161"/>
    </row>
    <row r="6" spans="1:13" ht="30" customHeight="1" x14ac:dyDescent="0.25">
      <c r="A6" s="812"/>
      <c r="B6" s="813" t="s">
        <v>215</v>
      </c>
      <c r="C6" s="810" t="s">
        <v>216</v>
      </c>
      <c r="D6" s="810" t="s">
        <v>217</v>
      </c>
      <c r="E6" s="810" t="s">
        <v>218</v>
      </c>
      <c r="F6" s="811" t="s">
        <v>219</v>
      </c>
      <c r="G6" s="810" t="s">
        <v>215</v>
      </c>
      <c r="H6" s="810" t="s">
        <v>216</v>
      </c>
      <c r="I6" s="810" t="s">
        <v>217</v>
      </c>
      <c r="J6" s="810" t="s">
        <v>218</v>
      </c>
      <c r="K6" s="811" t="s">
        <v>219</v>
      </c>
      <c r="L6" s="161"/>
      <c r="M6" s="161"/>
    </row>
    <row r="7" spans="1:13" ht="30" customHeight="1" x14ac:dyDescent="0.25">
      <c r="A7" s="812"/>
      <c r="B7" s="813"/>
      <c r="C7" s="810"/>
      <c r="D7" s="810"/>
      <c r="E7" s="810"/>
      <c r="F7" s="811"/>
      <c r="G7" s="810"/>
      <c r="H7" s="810"/>
      <c r="I7" s="810"/>
      <c r="J7" s="810"/>
      <c r="K7" s="811"/>
      <c r="L7" s="161"/>
      <c r="M7" s="161"/>
    </row>
    <row r="8" spans="1:13" x14ac:dyDescent="0.25">
      <c r="A8" s="101">
        <v>2014</v>
      </c>
      <c r="B8" s="211">
        <v>12432359</v>
      </c>
      <c r="C8" s="211">
        <v>8504706</v>
      </c>
      <c r="D8" s="211">
        <v>55978026</v>
      </c>
      <c r="E8" s="211" t="s">
        <v>123</v>
      </c>
      <c r="F8" s="211">
        <v>7441483</v>
      </c>
      <c r="G8" s="211">
        <v>25415493</v>
      </c>
      <c r="H8" s="211">
        <v>14243416</v>
      </c>
      <c r="I8" s="211">
        <v>88210162</v>
      </c>
      <c r="J8" s="211">
        <v>157812481</v>
      </c>
      <c r="K8" s="211">
        <v>11550436</v>
      </c>
      <c r="L8" s="161"/>
      <c r="M8" s="161"/>
    </row>
    <row r="9" spans="1:13" x14ac:dyDescent="0.25">
      <c r="A9" s="101">
        <v>2015</v>
      </c>
      <c r="B9" s="212">
        <v>13928358</v>
      </c>
      <c r="C9" s="212">
        <v>14311614</v>
      </c>
      <c r="D9" s="212">
        <v>60156681</v>
      </c>
      <c r="E9" s="211" t="s">
        <v>123</v>
      </c>
      <c r="F9" s="212">
        <v>3470392</v>
      </c>
      <c r="G9" s="212">
        <v>19587013</v>
      </c>
      <c r="H9" s="212">
        <v>14888074</v>
      </c>
      <c r="I9" s="212">
        <v>99780598</v>
      </c>
      <c r="J9" s="212">
        <v>179401043</v>
      </c>
      <c r="K9" s="212">
        <v>16817902</v>
      </c>
      <c r="L9" s="161"/>
      <c r="M9" s="161"/>
    </row>
    <row r="10" spans="1:13" x14ac:dyDescent="0.25">
      <c r="A10" s="101">
        <v>2016</v>
      </c>
      <c r="B10" s="212">
        <v>19410988</v>
      </c>
      <c r="C10" s="212">
        <v>14271896</v>
      </c>
      <c r="D10" s="212">
        <v>65988795</v>
      </c>
      <c r="E10" s="211" t="s">
        <v>123</v>
      </c>
      <c r="F10" s="212">
        <v>6062648</v>
      </c>
      <c r="G10" s="212">
        <v>23065051</v>
      </c>
      <c r="H10" s="212">
        <v>16046852</v>
      </c>
      <c r="I10" s="212">
        <v>84366059</v>
      </c>
      <c r="J10" s="212">
        <v>174763721</v>
      </c>
      <c r="K10" s="212">
        <v>15299139</v>
      </c>
      <c r="L10" s="161"/>
      <c r="M10" s="161"/>
    </row>
    <row r="11" spans="1:13" x14ac:dyDescent="0.25">
      <c r="A11" s="101">
        <v>2017</v>
      </c>
      <c r="B11" s="212">
        <v>25042725</v>
      </c>
      <c r="C11" s="212">
        <v>10216851</v>
      </c>
      <c r="D11" s="212">
        <v>73531582</v>
      </c>
      <c r="E11" s="211" t="s">
        <v>123</v>
      </c>
      <c r="F11" s="212">
        <v>5216297</v>
      </c>
      <c r="G11" s="212">
        <v>23584835</v>
      </c>
      <c r="H11" s="212">
        <v>14716680</v>
      </c>
      <c r="I11" s="212">
        <v>73918750</v>
      </c>
      <c r="J11" s="212">
        <v>172681065</v>
      </c>
      <c r="K11" s="212">
        <v>10852409</v>
      </c>
      <c r="L11" s="161"/>
      <c r="M11" s="161"/>
    </row>
    <row r="12" spans="1:13" x14ac:dyDescent="0.25">
      <c r="A12" s="101">
        <v>2018</v>
      </c>
      <c r="B12" s="211">
        <f>B20+B21+B22+B23</f>
        <v>24472911</v>
      </c>
      <c r="C12" s="211">
        <f>C20+C21+C22+C23</f>
        <v>8953909</v>
      </c>
      <c r="D12" s="211">
        <f>D20+D21+D22+D23</f>
        <v>91572933</v>
      </c>
      <c r="E12" s="211" t="s">
        <v>123</v>
      </c>
      <c r="F12" s="211">
        <f t="shared" ref="F12:K12" si="0">F20+F21+F22+F23</f>
        <v>6313721</v>
      </c>
      <c r="G12" s="211">
        <f t="shared" si="0"/>
        <v>21714533</v>
      </c>
      <c r="H12" s="211">
        <f t="shared" si="0"/>
        <v>15439598</v>
      </c>
      <c r="I12" s="211">
        <f t="shared" si="0"/>
        <v>96211925</v>
      </c>
      <c r="J12" s="211">
        <f t="shared" si="0"/>
        <v>183084360</v>
      </c>
      <c r="K12" s="211">
        <f t="shared" si="0"/>
        <v>11567941</v>
      </c>
      <c r="L12" s="161"/>
      <c r="M12" s="161"/>
    </row>
    <row r="13" spans="1:13" x14ac:dyDescent="0.25">
      <c r="A13" s="285"/>
      <c r="B13" s="285"/>
      <c r="C13" s="285"/>
      <c r="D13" s="285"/>
      <c r="E13" s="285"/>
      <c r="F13" s="285"/>
      <c r="G13" s="285"/>
      <c r="H13" s="285"/>
      <c r="I13" s="285"/>
      <c r="J13" s="285"/>
      <c r="K13" s="285"/>
      <c r="L13" s="161"/>
      <c r="M13" s="161"/>
    </row>
    <row r="14" spans="1:13" x14ac:dyDescent="0.25">
      <c r="A14" s="297">
        <v>2017</v>
      </c>
      <c r="B14" s="298"/>
      <c r="C14" s="298"/>
      <c r="D14" s="298"/>
      <c r="E14" s="298"/>
      <c r="F14" s="298"/>
      <c r="G14" s="298"/>
      <c r="H14" s="298"/>
      <c r="I14" s="298"/>
      <c r="J14" s="298"/>
      <c r="K14" s="298"/>
      <c r="L14" s="161"/>
      <c r="M14" s="161"/>
    </row>
    <row r="15" spans="1:13" s="95" customFormat="1" x14ac:dyDescent="0.25">
      <c r="A15" s="722" t="s">
        <v>15</v>
      </c>
      <c r="B15" s="722">
        <v>3049336</v>
      </c>
      <c r="C15" s="722">
        <v>796537</v>
      </c>
      <c r="D15" s="722">
        <v>16728501</v>
      </c>
      <c r="E15" s="722" t="s">
        <v>123</v>
      </c>
      <c r="F15" s="722">
        <v>41691</v>
      </c>
      <c r="G15" s="722">
        <v>5211749</v>
      </c>
      <c r="H15" s="722">
        <v>3703649</v>
      </c>
      <c r="I15" s="722">
        <v>18102834</v>
      </c>
      <c r="J15" s="722">
        <v>28060407</v>
      </c>
      <c r="K15" s="722">
        <v>2608570</v>
      </c>
      <c r="L15" s="164"/>
      <c r="M15" s="164"/>
    </row>
    <row r="16" spans="1:13" s="95" customFormat="1" x14ac:dyDescent="0.25">
      <c r="A16" s="297" t="s">
        <v>16</v>
      </c>
      <c r="B16" s="298">
        <v>1932255</v>
      </c>
      <c r="C16" s="298">
        <v>3281586</v>
      </c>
      <c r="D16" s="298">
        <v>20334609</v>
      </c>
      <c r="E16" s="298" t="s">
        <v>123</v>
      </c>
      <c r="F16" s="298">
        <v>702183</v>
      </c>
      <c r="G16" s="298">
        <v>4023765</v>
      </c>
      <c r="H16" s="298">
        <v>3341564</v>
      </c>
      <c r="I16" s="298">
        <v>15295723</v>
      </c>
      <c r="J16" s="298">
        <v>51116349</v>
      </c>
      <c r="K16" s="298">
        <v>2105861</v>
      </c>
      <c r="L16" s="164"/>
      <c r="M16" s="164"/>
    </row>
    <row r="17" spans="1:13" s="95" customFormat="1" x14ac:dyDescent="0.25">
      <c r="A17" s="297" t="s">
        <v>17</v>
      </c>
      <c r="B17" s="298">
        <v>15231553</v>
      </c>
      <c r="C17" s="298">
        <v>4205659</v>
      </c>
      <c r="D17" s="298">
        <v>18829369</v>
      </c>
      <c r="E17" s="298" t="s">
        <v>123</v>
      </c>
      <c r="F17" s="298">
        <v>1764680</v>
      </c>
      <c r="G17" s="298">
        <v>8320153</v>
      </c>
      <c r="H17" s="298">
        <v>3702918</v>
      </c>
      <c r="I17" s="298">
        <v>19004771</v>
      </c>
      <c r="J17" s="298">
        <v>53172724</v>
      </c>
      <c r="K17" s="298">
        <v>1954291</v>
      </c>
      <c r="L17" s="164"/>
      <c r="M17" s="164"/>
    </row>
    <row r="18" spans="1:13" s="95" customFormat="1" x14ac:dyDescent="0.25">
      <c r="A18" s="297" t="s">
        <v>18</v>
      </c>
      <c r="B18" s="212">
        <v>4829581</v>
      </c>
      <c r="C18" s="212">
        <v>1933069</v>
      </c>
      <c r="D18" s="212">
        <v>17639103</v>
      </c>
      <c r="E18" s="211" t="s">
        <v>123</v>
      </c>
      <c r="F18" s="212">
        <v>2707743</v>
      </c>
      <c r="G18" s="212">
        <v>6029168</v>
      </c>
      <c r="H18" s="212">
        <v>3968549</v>
      </c>
      <c r="I18" s="212">
        <v>21515422</v>
      </c>
      <c r="J18" s="212">
        <v>40331585</v>
      </c>
      <c r="K18" s="212">
        <v>4183687</v>
      </c>
      <c r="L18" s="164"/>
      <c r="M18" s="164"/>
    </row>
    <row r="19" spans="1:13" s="95" customFormat="1" x14ac:dyDescent="0.25">
      <c r="A19" s="297">
        <v>2018</v>
      </c>
      <c r="B19" s="212"/>
      <c r="C19" s="212"/>
      <c r="D19" s="212"/>
      <c r="E19" s="211"/>
      <c r="F19" s="212"/>
      <c r="G19" s="212"/>
      <c r="H19" s="212"/>
      <c r="I19" s="212"/>
      <c r="J19" s="212"/>
      <c r="K19" s="212"/>
      <c r="L19" s="164"/>
      <c r="M19" s="164"/>
    </row>
    <row r="20" spans="1:13" s="95" customFormat="1" x14ac:dyDescent="0.25">
      <c r="A20" s="297" t="s">
        <v>15</v>
      </c>
      <c r="B20" s="504">
        <v>988623</v>
      </c>
      <c r="C20" s="504">
        <v>472876</v>
      </c>
      <c r="D20" s="504">
        <v>20063764</v>
      </c>
      <c r="E20" s="298" t="s">
        <v>123</v>
      </c>
      <c r="F20" s="504">
        <v>1082255</v>
      </c>
      <c r="G20" s="504">
        <v>2777700</v>
      </c>
      <c r="H20" s="504">
        <v>4449412</v>
      </c>
      <c r="I20" s="504">
        <v>19525146</v>
      </c>
      <c r="J20" s="504">
        <v>27710921</v>
      </c>
      <c r="K20" s="504">
        <v>1939944</v>
      </c>
      <c r="L20" s="164"/>
      <c r="M20" s="164"/>
    </row>
    <row r="21" spans="1:13" s="95" customFormat="1" x14ac:dyDescent="0.25">
      <c r="A21" s="297" t="s">
        <v>16</v>
      </c>
      <c r="B21" s="504">
        <v>1920345</v>
      </c>
      <c r="C21" s="504">
        <v>2244528</v>
      </c>
      <c r="D21" s="504">
        <v>22338228</v>
      </c>
      <c r="E21" s="298" t="s">
        <v>123</v>
      </c>
      <c r="F21" s="504">
        <v>1081398</v>
      </c>
      <c r="G21" s="504">
        <v>4521589</v>
      </c>
      <c r="H21" s="504">
        <v>1854754</v>
      </c>
      <c r="I21" s="504">
        <v>30631706</v>
      </c>
      <c r="J21" s="504">
        <v>55281497</v>
      </c>
      <c r="K21" s="504">
        <v>1855411</v>
      </c>
      <c r="L21" s="164"/>
      <c r="M21" s="164"/>
    </row>
    <row r="22" spans="1:13" s="95" customFormat="1" x14ac:dyDescent="0.25">
      <c r="A22" s="297" t="s">
        <v>17</v>
      </c>
      <c r="B22" s="297">
        <v>13986728</v>
      </c>
      <c r="C22" s="297">
        <v>4011808</v>
      </c>
      <c r="D22" s="297">
        <v>24781834</v>
      </c>
      <c r="E22" s="297" t="s">
        <v>123</v>
      </c>
      <c r="F22" s="297">
        <v>2183075</v>
      </c>
      <c r="G22" s="297">
        <v>7437381</v>
      </c>
      <c r="H22" s="297">
        <v>4327910</v>
      </c>
      <c r="I22" s="297">
        <v>18187566</v>
      </c>
      <c r="J22" s="297">
        <v>55688031</v>
      </c>
      <c r="K22" s="297">
        <v>2112587</v>
      </c>
      <c r="L22" s="164"/>
      <c r="M22" s="164"/>
    </row>
    <row r="23" spans="1:13" s="95" customFormat="1" x14ac:dyDescent="0.25">
      <c r="A23" s="297" t="s">
        <v>18</v>
      </c>
      <c r="B23" s="297">
        <v>7577215</v>
      </c>
      <c r="C23" s="297">
        <v>2224697</v>
      </c>
      <c r="D23" s="297">
        <v>24389107</v>
      </c>
      <c r="E23" s="297" t="s">
        <v>123</v>
      </c>
      <c r="F23" s="297">
        <v>1966993</v>
      </c>
      <c r="G23" s="297">
        <v>6977863</v>
      </c>
      <c r="H23" s="297">
        <v>4807522</v>
      </c>
      <c r="I23" s="297">
        <v>27867507</v>
      </c>
      <c r="J23" s="297">
        <v>44403911</v>
      </c>
      <c r="K23" s="297">
        <v>5659999</v>
      </c>
      <c r="L23" s="164"/>
      <c r="M23" s="164"/>
    </row>
    <row r="24" spans="1:13" s="95" customFormat="1" ht="25.5" x14ac:dyDescent="0.25">
      <c r="A24" s="289" t="s">
        <v>569</v>
      </c>
      <c r="B24" s="289"/>
      <c r="C24" s="289"/>
      <c r="D24" s="289"/>
      <c r="E24" s="289"/>
      <c r="F24" s="289"/>
      <c r="G24" s="289"/>
      <c r="H24" s="289"/>
      <c r="I24" s="289"/>
      <c r="J24" s="289"/>
      <c r="K24" s="289"/>
      <c r="L24" s="164"/>
      <c r="M24" s="164"/>
    </row>
    <row r="25" spans="1:13" s="95" customFormat="1" x14ac:dyDescent="0.25">
      <c r="A25" s="101">
        <v>2014</v>
      </c>
      <c r="B25" s="290">
        <v>84.8</v>
      </c>
      <c r="C25" s="290">
        <v>115.4</v>
      </c>
      <c r="D25" s="291">
        <v>85.4</v>
      </c>
      <c r="E25" s="723" t="s">
        <v>123</v>
      </c>
      <c r="F25" s="290">
        <v>134.69999999999999</v>
      </c>
      <c r="G25" s="291">
        <v>129</v>
      </c>
      <c r="H25" s="290">
        <v>148.9</v>
      </c>
      <c r="I25" s="290">
        <v>99.6</v>
      </c>
      <c r="J25" s="291">
        <v>101.1</v>
      </c>
      <c r="K25" s="290">
        <v>99.5</v>
      </c>
      <c r="L25" s="164"/>
      <c r="M25" s="164"/>
    </row>
    <row r="26" spans="1:13" s="95" customFormat="1" x14ac:dyDescent="0.25">
      <c r="A26" s="101">
        <v>2015</v>
      </c>
      <c r="B26" s="299">
        <v>112</v>
      </c>
      <c r="C26" s="300">
        <v>168.3</v>
      </c>
      <c r="D26" s="300">
        <v>107.5</v>
      </c>
      <c r="E26" s="301" t="s">
        <v>123</v>
      </c>
      <c r="F26" s="300">
        <v>46.6</v>
      </c>
      <c r="G26" s="300">
        <v>77.099999999999994</v>
      </c>
      <c r="H26" s="300">
        <v>104.5</v>
      </c>
      <c r="I26" s="300">
        <v>113.1</v>
      </c>
      <c r="J26" s="300">
        <v>113.7</v>
      </c>
      <c r="K26" s="300">
        <v>145.6</v>
      </c>
      <c r="L26" s="164"/>
      <c r="M26" s="164"/>
    </row>
    <row r="27" spans="1:13" s="95" customFormat="1" x14ac:dyDescent="0.25">
      <c r="A27" s="101">
        <v>2016</v>
      </c>
      <c r="B27" s="299">
        <v>139.4</v>
      </c>
      <c r="C27" s="300">
        <v>99.7</v>
      </c>
      <c r="D27" s="300">
        <v>109.7</v>
      </c>
      <c r="E27" s="301" t="s">
        <v>123</v>
      </c>
      <c r="F27" s="300">
        <v>174.7</v>
      </c>
      <c r="G27" s="300">
        <v>117.8</v>
      </c>
      <c r="H27" s="300">
        <v>107.8</v>
      </c>
      <c r="I27" s="300">
        <v>84.6</v>
      </c>
      <c r="J27" s="300">
        <v>97.4</v>
      </c>
      <c r="K27" s="299">
        <v>91</v>
      </c>
      <c r="L27" s="164"/>
      <c r="M27" s="164"/>
    </row>
    <row r="28" spans="1:13" x14ac:dyDescent="0.25">
      <c r="A28" s="101">
        <v>2017</v>
      </c>
      <c r="B28" s="299">
        <f t="shared" ref="B28:D29" si="1">B11/B10*100</f>
        <v>129.01313936209741</v>
      </c>
      <c r="C28" s="299">
        <f t="shared" si="1"/>
        <v>71.587201868623481</v>
      </c>
      <c r="D28" s="299">
        <f t="shared" si="1"/>
        <v>111.43040572266851</v>
      </c>
      <c r="E28" s="301" t="s">
        <v>123</v>
      </c>
      <c r="F28" s="299">
        <f t="shared" ref="F28:K29" si="2">F11/F10*100</f>
        <v>86.039911932871576</v>
      </c>
      <c r="G28" s="299">
        <f t="shared" si="2"/>
        <v>102.25355669059653</v>
      </c>
      <c r="H28" s="299">
        <f t="shared" si="2"/>
        <v>91.710698148147685</v>
      </c>
      <c r="I28" s="299">
        <f t="shared" si="2"/>
        <v>87.616691921095907</v>
      </c>
      <c r="J28" s="299">
        <f t="shared" si="2"/>
        <v>98.808301867182152</v>
      </c>
      <c r="K28" s="299">
        <f t="shared" si="2"/>
        <v>70.934769597164916</v>
      </c>
      <c r="L28" s="161"/>
      <c r="M28" s="161"/>
    </row>
    <row r="29" spans="1:13" x14ac:dyDescent="0.25">
      <c r="A29" s="101">
        <v>2018</v>
      </c>
      <c r="B29" s="299">
        <f t="shared" si="1"/>
        <v>97.724632602881684</v>
      </c>
      <c r="C29" s="299">
        <f t="shared" si="1"/>
        <v>87.63863738445437</v>
      </c>
      <c r="D29" s="299">
        <f t="shared" si="1"/>
        <v>124.53551318942111</v>
      </c>
      <c r="E29" s="301" t="s">
        <v>123</v>
      </c>
      <c r="F29" s="299">
        <f t="shared" si="2"/>
        <v>121.03837262333796</v>
      </c>
      <c r="G29" s="299">
        <f t="shared" si="2"/>
        <v>92.069895761407707</v>
      </c>
      <c r="H29" s="299">
        <f t="shared" si="2"/>
        <v>104.91223564010362</v>
      </c>
      <c r="I29" s="299">
        <f t="shared" si="2"/>
        <v>130.15902595755475</v>
      </c>
      <c r="J29" s="299">
        <f t="shared" si="2"/>
        <v>106.0245719471327</v>
      </c>
      <c r="K29" s="299">
        <f t="shared" si="2"/>
        <v>106.5933010818151</v>
      </c>
      <c r="L29" s="161"/>
      <c r="M29" s="161"/>
    </row>
    <row r="30" spans="1:13" x14ac:dyDescent="0.25">
      <c r="A30" s="101"/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61"/>
      <c r="M30" s="161"/>
    </row>
    <row r="31" spans="1:13" x14ac:dyDescent="0.25">
      <c r="A31" s="297">
        <v>2017</v>
      </c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161"/>
      <c r="M31" s="161"/>
    </row>
    <row r="32" spans="1:13" x14ac:dyDescent="0.25">
      <c r="A32" s="297" t="s">
        <v>15</v>
      </c>
      <c r="B32" s="300">
        <v>377.2</v>
      </c>
      <c r="C32" s="300">
        <v>37.1</v>
      </c>
      <c r="D32" s="300">
        <v>103.3</v>
      </c>
      <c r="E32" s="301" t="s">
        <v>123</v>
      </c>
      <c r="F32" s="300">
        <v>6.4</v>
      </c>
      <c r="G32" s="300">
        <v>146.19999999999999</v>
      </c>
      <c r="H32" s="300">
        <v>74.2</v>
      </c>
      <c r="I32" s="300">
        <v>95.4</v>
      </c>
      <c r="J32" s="300">
        <v>92.2</v>
      </c>
      <c r="K32" s="300">
        <v>57.5</v>
      </c>
      <c r="L32" s="161"/>
      <c r="M32" s="161"/>
    </row>
    <row r="33" spans="1:13" x14ac:dyDescent="0.25">
      <c r="A33" s="297" t="s">
        <v>16</v>
      </c>
      <c r="B33" s="300">
        <v>223.5</v>
      </c>
      <c r="C33" s="300">
        <v>59.3</v>
      </c>
      <c r="D33" s="300">
        <v>117.7</v>
      </c>
      <c r="E33" s="301" t="s">
        <v>123</v>
      </c>
      <c r="F33" s="300">
        <v>32.5</v>
      </c>
      <c r="G33" s="300">
        <v>141.9</v>
      </c>
      <c r="H33" s="300">
        <v>109.4</v>
      </c>
      <c r="I33" s="300">
        <v>77.8</v>
      </c>
      <c r="J33" s="370">
        <v>99</v>
      </c>
      <c r="K33" s="300">
        <v>71.2</v>
      </c>
      <c r="L33" s="161"/>
      <c r="M33" s="161"/>
    </row>
    <row r="34" spans="1:13" x14ac:dyDescent="0.25">
      <c r="A34" s="297" t="s">
        <v>17</v>
      </c>
      <c r="B34" s="300">
        <v>124.4</v>
      </c>
      <c r="C34" s="300">
        <v>104.1</v>
      </c>
      <c r="D34" s="300">
        <v>108.8</v>
      </c>
      <c r="E34" s="301" t="s">
        <v>123</v>
      </c>
      <c r="F34" s="300">
        <v>78.3</v>
      </c>
      <c r="G34" s="300">
        <v>95</v>
      </c>
      <c r="H34" s="300">
        <v>102.1</v>
      </c>
      <c r="I34" s="300">
        <v>76.8</v>
      </c>
      <c r="J34" s="300">
        <v>103.5</v>
      </c>
      <c r="K34" s="300">
        <v>70.2</v>
      </c>
    </row>
    <row r="35" spans="1:13" x14ac:dyDescent="0.25">
      <c r="A35" s="297" t="s">
        <v>18</v>
      </c>
      <c r="B35" s="299">
        <v>88</v>
      </c>
      <c r="C35" s="300">
        <v>75.8</v>
      </c>
      <c r="D35" s="300">
        <v>115.9</v>
      </c>
      <c r="E35" s="301" t="s">
        <v>123</v>
      </c>
      <c r="F35" s="300">
        <v>271.39999999999998</v>
      </c>
      <c r="G35" s="300">
        <v>76.3</v>
      </c>
      <c r="H35" s="300">
        <v>90.7</v>
      </c>
      <c r="I35" s="300">
        <v>102.5</v>
      </c>
      <c r="J35" s="300">
        <v>97.5</v>
      </c>
      <c r="K35" s="300">
        <v>83.4</v>
      </c>
      <c r="L35" s="95"/>
    </row>
    <row r="36" spans="1:13" x14ac:dyDescent="0.25">
      <c r="A36" s="86"/>
      <c r="B36" s="86"/>
      <c r="C36" s="86"/>
      <c r="D36" s="86"/>
      <c r="E36" s="86"/>
      <c r="F36" s="86"/>
      <c r="G36" s="86"/>
      <c r="H36" s="86"/>
      <c r="I36" s="86"/>
      <c r="J36" s="86"/>
      <c r="K36" s="86"/>
    </row>
    <row r="37" spans="1:13" s="95" customFormat="1" x14ac:dyDescent="0.25">
      <c r="A37" s="297">
        <v>2018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</row>
    <row r="38" spans="1:13" ht="15.75" x14ac:dyDescent="0.25">
      <c r="A38" s="297" t="s">
        <v>15</v>
      </c>
      <c r="B38" s="299">
        <v>32.4</v>
      </c>
      <c r="C38" s="299">
        <v>59.4</v>
      </c>
      <c r="D38" s="299">
        <v>119.9</v>
      </c>
      <c r="E38" s="301" t="s">
        <v>123</v>
      </c>
      <c r="F38" s="537" t="s">
        <v>1170</v>
      </c>
      <c r="G38" s="299">
        <v>53.3</v>
      </c>
      <c r="H38" s="299">
        <v>120.1</v>
      </c>
      <c r="I38" s="299">
        <v>107.9</v>
      </c>
      <c r="J38" s="299">
        <v>98.8</v>
      </c>
      <c r="K38" s="299">
        <v>74.400000000000006</v>
      </c>
    </row>
    <row r="39" spans="1:13" x14ac:dyDescent="0.25">
      <c r="A39" s="297" t="s">
        <v>16</v>
      </c>
      <c r="B39" s="299">
        <v>99.4</v>
      </c>
      <c r="C39" s="299">
        <v>68.400000000000006</v>
      </c>
      <c r="D39" s="299">
        <v>109.9</v>
      </c>
      <c r="E39" s="301" t="s">
        <v>123</v>
      </c>
      <c r="F39" s="299">
        <v>154</v>
      </c>
      <c r="G39" s="299">
        <v>112.4</v>
      </c>
      <c r="H39" s="299">
        <v>55.5</v>
      </c>
      <c r="I39" s="299">
        <v>200.3</v>
      </c>
      <c r="J39" s="299">
        <v>108.1</v>
      </c>
      <c r="K39" s="299">
        <v>88.1</v>
      </c>
    </row>
    <row r="40" spans="1:13" x14ac:dyDescent="0.25">
      <c r="A40" s="297" t="s">
        <v>17</v>
      </c>
      <c r="B40" s="299">
        <v>91.8</v>
      </c>
      <c r="C40" s="299">
        <v>95.4</v>
      </c>
      <c r="D40" s="299">
        <v>131.6</v>
      </c>
      <c r="E40" s="301" t="s">
        <v>123</v>
      </c>
      <c r="F40" s="299">
        <v>123.7</v>
      </c>
      <c r="G40" s="299">
        <v>89.4</v>
      </c>
      <c r="H40" s="299">
        <v>116.9</v>
      </c>
      <c r="I40" s="299">
        <v>95.7</v>
      </c>
      <c r="J40" s="299">
        <v>104.7</v>
      </c>
      <c r="K40" s="299">
        <v>108.1</v>
      </c>
    </row>
    <row r="41" spans="1:13" x14ac:dyDescent="0.25">
      <c r="A41" s="297" t="s">
        <v>18</v>
      </c>
      <c r="B41" s="297">
        <v>156.9</v>
      </c>
      <c r="C41" s="297">
        <v>115.1</v>
      </c>
      <c r="D41" s="297">
        <v>138.30000000000001</v>
      </c>
      <c r="E41" s="301" t="s">
        <v>123</v>
      </c>
      <c r="F41" s="297">
        <v>72.599999999999994</v>
      </c>
      <c r="G41" s="297">
        <v>115.7</v>
      </c>
      <c r="H41" s="297">
        <v>121.1</v>
      </c>
      <c r="I41" s="297">
        <v>129.5</v>
      </c>
      <c r="J41" s="297">
        <v>110.1</v>
      </c>
      <c r="K41" s="297">
        <v>135.30000000000001</v>
      </c>
    </row>
  </sheetData>
  <mergeCells count="13">
    <mergeCell ref="I6:I7"/>
    <mergeCell ref="J6:J7"/>
    <mergeCell ref="K6:K7"/>
    <mergeCell ref="A4:A7"/>
    <mergeCell ref="B4:F5"/>
    <mergeCell ref="G4:K5"/>
    <mergeCell ref="B6:B7"/>
    <mergeCell ref="C6:C7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opLeftCell="A19" workbookViewId="0">
      <selection activeCell="C45" sqref="C45"/>
    </sheetView>
  </sheetViews>
  <sheetFormatPr defaultRowHeight="15" x14ac:dyDescent="0.25"/>
  <cols>
    <col min="1" max="1" width="9.140625" style="42"/>
    <col min="2" max="2" width="20" style="42" customWidth="1"/>
    <col min="3" max="3" width="26.140625" style="42" customWidth="1"/>
    <col min="4" max="4" width="25.42578125" style="42" customWidth="1"/>
    <col min="5" max="5" width="11.28515625" style="42" customWidth="1"/>
    <col min="6" max="7" width="16.85546875" style="42" customWidth="1"/>
    <col min="8" max="16384" width="9.140625" style="42"/>
  </cols>
  <sheetData>
    <row r="1" spans="1:7" x14ac:dyDescent="0.25">
      <c r="A1" s="44" t="s">
        <v>220</v>
      </c>
      <c r="B1" s="45"/>
      <c r="C1" s="45"/>
      <c r="D1" s="45"/>
      <c r="E1" s="45"/>
      <c r="F1" s="45"/>
      <c r="G1" s="45"/>
    </row>
    <row r="2" spans="1:7" ht="11.25" customHeight="1" x14ac:dyDescent="0.25">
      <c r="A2" s="46" t="s">
        <v>221</v>
      </c>
      <c r="B2" s="45"/>
      <c r="C2" s="45"/>
      <c r="D2" s="45"/>
      <c r="E2" s="45"/>
      <c r="F2" s="45"/>
      <c r="G2" s="45"/>
    </row>
    <row r="3" spans="1:7" ht="15" customHeight="1" x14ac:dyDescent="0.25">
      <c r="A3" s="817"/>
      <c r="B3" s="818" t="s">
        <v>222</v>
      </c>
      <c r="C3" s="818"/>
      <c r="D3" s="818"/>
      <c r="E3" s="818" t="s">
        <v>223</v>
      </c>
      <c r="F3" s="818"/>
      <c r="G3" s="819"/>
    </row>
    <row r="4" spans="1:7" ht="15" customHeight="1" x14ac:dyDescent="0.25">
      <c r="A4" s="817"/>
      <c r="B4" s="820" t="s">
        <v>224</v>
      </c>
      <c r="C4" s="820"/>
      <c r="D4" s="820"/>
      <c r="E4" s="820" t="s">
        <v>225</v>
      </c>
      <c r="F4" s="820"/>
      <c r="G4" s="821"/>
    </row>
    <row r="5" spans="1:7" ht="38.25" x14ac:dyDescent="0.25">
      <c r="A5" s="817"/>
      <c r="B5" s="47" t="s">
        <v>226</v>
      </c>
      <c r="C5" s="384" t="s">
        <v>227</v>
      </c>
      <c r="D5" s="384" t="s">
        <v>228</v>
      </c>
      <c r="E5" s="47" t="s">
        <v>5</v>
      </c>
      <c r="F5" s="47" t="s">
        <v>229</v>
      </c>
      <c r="G5" s="48" t="s">
        <v>230</v>
      </c>
    </row>
    <row r="6" spans="1:7" ht="15" customHeight="1" x14ac:dyDescent="0.25">
      <c r="A6" s="817"/>
      <c r="B6" s="822" t="s">
        <v>231</v>
      </c>
      <c r="C6" s="824" t="s">
        <v>232</v>
      </c>
      <c r="D6" s="824" t="s">
        <v>233</v>
      </c>
      <c r="E6" s="822" t="s">
        <v>10</v>
      </c>
      <c r="F6" s="822" t="s">
        <v>234</v>
      </c>
      <c r="G6" s="815" t="s">
        <v>235</v>
      </c>
    </row>
    <row r="7" spans="1:7" ht="23.25" customHeight="1" x14ac:dyDescent="0.25">
      <c r="A7" s="817"/>
      <c r="B7" s="823"/>
      <c r="C7" s="820"/>
      <c r="D7" s="820"/>
      <c r="E7" s="823"/>
      <c r="F7" s="823"/>
      <c r="G7" s="816"/>
    </row>
    <row r="8" spans="1:7" x14ac:dyDescent="0.25">
      <c r="A8" s="814" t="s">
        <v>236</v>
      </c>
      <c r="B8" s="814"/>
      <c r="C8" s="814"/>
      <c r="D8" s="814"/>
      <c r="E8" s="814"/>
      <c r="F8" s="814"/>
      <c r="G8" s="814"/>
    </row>
    <row r="9" spans="1:7" x14ac:dyDescent="0.25">
      <c r="A9" s="195">
        <v>2014</v>
      </c>
      <c r="B9" s="195">
        <v>115.7</v>
      </c>
      <c r="C9" s="195">
        <v>115.7</v>
      </c>
      <c r="D9" s="195">
        <v>107.1</v>
      </c>
      <c r="E9" s="195">
        <v>109.6</v>
      </c>
      <c r="F9" s="195">
        <v>101.3</v>
      </c>
      <c r="G9" s="195">
        <v>113.7</v>
      </c>
    </row>
    <row r="10" spans="1:7" x14ac:dyDescent="0.25">
      <c r="A10" s="195">
        <v>2015</v>
      </c>
      <c r="B10" s="195">
        <v>111.8</v>
      </c>
      <c r="C10" s="195">
        <v>111.8</v>
      </c>
      <c r="D10" s="195">
        <v>107.3</v>
      </c>
      <c r="E10" s="195">
        <v>105.1</v>
      </c>
      <c r="F10" s="195">
        <v>103.5</v>
      </c>
      <c r="G10" s="195">
        <v>106.3</v>
      </c>
    </row>
    <row r="11" spans="1:7" x14ac:dyDescent="0.25">
      <c r="A11" s="195">
        <v>2016</v>
      </c>
      <c r="B11" s="195">
        <v>108.3</v>
      </c>
      <c r="C11" s="195">
        <v>108.3</v>
      </c>
      <c r="D11" s="195">
        <v>107.3</v>
      </c>
      <c r="E11" s="195">
        <v>100.2</v>
      </c>
      <c r="F11" s="195">
        <v>98.7</v>
      </c>
      <c r="G11" s="195">
        <v>101.4</v>
      </c>
    </row>
    <row r="12" spans="1:7" x14ac:dyDescent="0.25">
      <c r="A12" s="195">
        <v>2017</v>
      </c>
      <c r="B12" s="195">
        <v>106.9</v>
      </c>
      <c r="C12" s="196">
        <v>106.9</v>
      </c>
      <c r="D12" s="195">
        <v>107.4</v>
      </c>
      <c r="E12" s="195">
        <v>104.2</v>
      </c>
      <c r="F12" s="195">
        <v>93.9</v>
      </c>
      <c r="G12" s="195">
        <v>109.4</v>
      </c>
    </row>
    <row r="13" spans="1:7" x14ac:dyDescent="0.25">
      <c r="A13" s="195">
        <v>2018</v>
      </c>
      <c r="B13" s="196">
        <f>AVERAGE(B23:B26)</f>
        <v>97.175000000000011</v>
      </c>
      <c r="C13" s="196">
        <f t="shared" ref="C13:G13" si="0">AVERAGE(C23:C26)</f>
        <v>97.125</v>
      </c>
      <c r="D13" s="196">
        <f t="shared" si="0"/>
        <v>100.325</v>
      </c>
      <c r="E13" s="196">
        <f t="shared" si="0"/>
        <v>101.65</v>
      </c>
      <c r="F13" s="196">
        <f t="shared" si="0"/>
        <v>99.424999999999997</v>
      </c>
      <c r="G13" s="196">
        <f t="shared" si="0"/>
        <v>102.47499999999999</v>
      </c>
    </row>
    <row r="14" spans="1:7" x14ac:dyDescent="0.25">
      <c r="A14" s="195"/>
      <c r="B14" s="195"/>
      <c r="C14" s="195"/>
      <c r="D14" s="195"/>
      <c r="E14" s="195"/>
      <c r="F14" s="195"/>
      <c r="G14" s="195"/>
    </row>
    <row r="15" spans="1:7" x14ac:dyDescent="0.25">
      <c r="A15" s="814" t="s">
        <v>1171</v>
      </c>
      <c r="B15" s="814"/>
      <c r="C15" s="814"/>
      <c r="D15" s="814"/>
      <c r="E15" s="814"/>
      <c r="F15" s="814"/>
      <c r="G15" s="814"/>
    </row>
    <row r="16" spans="1:7" x14ac:dyDescent="0.25">
      <c r="A16" s="195">
        <v>2017</v>
      </c>
      <c r="B16" s="195"/>
      <c r="C16" s="195"/>
      <c r="D16" s="195"/>
      <c r="E16" s="196"/>
      <c r="F16" s="195"/>
      <c r="G16" s="195"/>
    </row>
    <row r="17" spans="1:11" x14ac:dyDescent="0.25">
      <c r="A17" s="195" t="s">
        <v>15</v>
      </c>
      <c r="B17" s="195">
        <v>108.4</v>
      </c>
      <c r="C17" s="195">
        <v>108.4</v>
      </c>
      <c r="D17" s="195">
        <v>107.4</v>
      </c>
      <c r="E17" s="195">
        <v>103.5</v>
      </c>
      <c r="F17" s="195">
        <v>90.5</v>
      </c>
      <c r="G17" s="195">
        <v>107.3</v>
      </c>
    </row>
    <row r="18" spans="1:11" x14ac:dyDescent="0.25">
      <c r="A18" s="195" t="s">
        <v>16</v>
      </c>
      <c r="B18" s="195">
        <v>108.5</v>
      </c>
      <c r="C18" s="195">
        <v>108.5</v>
      </c>
      <c r="D18" s="195">
        <v>107.4</v>
      </c>
      <c r="E18" s="195">
        <v>105.8</v>
      </c>
      <c r="F18" s="195">
        <v>90.8</v>
      </c>
      <c r="G18" s="195">
        <v>112.4</v>
      </c>
    </row>
    <row r="19" spans="1:11" x14ac:dyDescent="0.25">
      <c r="A19" s="195" t="s">
        <v>17</v>
      </c>
      <c r="B19" s="195">
        <v>105.2</v>
      </c>
      <c r="C19" s="195">
        <v>105.2</v>
      </c>
      <c r="D19" s="195">
        <v>107.5</v>
      </c>
      <c r="E19" s="195">
        <v>102.7</v>
      </c>
      <c r="F19" s="195">
        <v>91.5</v>
      </c>
      <c r="G19" s="195">
        <v>112.1</v>
      </c>
    </row>
    <row r="20" spans="1:11" x14ac:dyDescent="0.25">
      <c r="A20" s="195" t="s">
        <v>18</v>
      </c>
      <c r="B20" s="195">
        <v>105.6</v>
      </c>
      <c r="C20" s="195">
        <v>105.5</v>
      </c>
      <c r="D20" s="195">
        <v>107.5</v>
      </c>
      <c r="E20" s="195">
        <v>104.7</v>
      </c>
      <c r="F20" s="195">
        <v>102.6</v>
      </c>
      <c r="G20" s="195">
        <v>105.7</v>
      </c>
    </row>
    <row r="21" spans="1:11" x14ac:dyDescent="0.25">
      <c r="A21" s="814" t="s">
        <v>893</v>
      </c>
      <c r="B21" s="814"/>
      <c r="C21" s="814"/>
      <c r="D21" s="814"/>
      <c r="E21" s="814"/>
      <c r="F21" s="814"/>
      <c r="G21" s="814"/>
    </row>
    <row r="22" spans="1:11" x14ac:dyDescent="0.25">
      <c r="A22" s="195">
        <v>2018</v>
      </c>
      <c r="B22" s="195"/>
      <c r="C22" s="195"/>
      <c r="D22" s="195"/>
      <c r="E22" s="195"/>
      <c r="F22" s="195"/>
      <c r="G22" s="195"/>
    </row>
    <row r="23" spans="1:11" x14ac:dyDescent="0.25">
      <c r="A23" s="195" t="s">
        <v>15</v>
      </c>
      <c r="B23" s="196">
        <v>95.5</v>
      </c>
      <c r="C23" s="196">
        <v>95.5</v>
      </c>
      <c r="D23" s="196">
        <v>100.3</v>
      </c>
      <c r="E23" s="196">
        <v>105.6</v>
      </c>
      <c r="F23" s="196">
        <v>111.3</v>
      </c>
      <c r="G23" s="196">
        <v>103</v>
      </c>
    </row>
    <row r="24" spans="1:11" x14ac:dyDescent="0.25">
      <c r="A24" s="195" t="s">
        <v>16</v>
      </c>
      <c r="B24" s="196">
        <v>97.3</v>
      </c>
      <c r="C24" s="196">
        <v>97.3</v>
      </c>
      <c r="D24" s="196">
        <v>100.3</v>
      </c>
      <c r="E24" s="196">
        <v>105.6</v>
      </c>
      <c r="F24" s="196">
        <v>107.2</v>
      </c>
      <c r="G24" s="196">
        <v>104.7</v>
      </c>
    </row>
    <row r="25" spans="1:11" x14ac:dyDescent="0.25">
      <c r="A25" s="195" t="s">
        <v>17</v>
      </c>
      <c r="B25" s="196">
        <v>97.3</v>
      </c>
      <c r="C25" s="196">
        <v>97.2</v>
      </c>
      <c r="D25" s="196">
        <v>100.4</v>
      </c>
      <c r="E25" s="196">
        <v>96.4</v>
      </c>
      <c r="F25" s="196">
        <v>86.2</v>
      </c>
      <c r="G25" s="196">
        <v>101</v>
      </c>
    </row>
    <row r="26" spans="1:11" x14ac:dyDescent="0.25">
      <c r="A26" s="724" t="s">
        <v>18</v>
      </c>
      <c r="B26" s="724">
        <v>98.6</v>
      </c>
      <c r="C26" s="724">
        <v>98.5</v>
      </c>
      <c r="D26" s="724">
        <v>100.3</v>
      </c>
      <c r="E26" s="724">
        <v>99</v>
      </c>
      <c r="F26" s="724">
        <v>93</v>
      </c>
      <c r="G26" s="724">
        <v>101.2</v>
      </c>
    </row>
    <row r="27" spans="1:11" x14ac:dyDescent="0.25">
      <c r="A27" s="725"/>
      <c r="B27" s="725"/>
      <c r="C27" s="725"/>
      <c r="D27" s="725"/>
      <c r="E27" s="725"/>
      <c r="F27" s="725"/>
      <c r="G27" s="725"/>
    </row>
    <row r="28" spans="1:11" ht="25.5" x14ac:dyDescent="0.25">
      <c r="A28" s="197" t="s">
        <v>569</v>
      </c>
      <c r="B28" s="198"/>
      <c r="C28" s="198"/>
      <c r="D28" s="198"/>
      <c r="E28" s="198"/>
      <c r="F28" s="198"/>
      <c r="G28" s="198"/>
    </row>
    <row r="29" spans="1:11" x14ac:dyDescent="0.25">
      <c r="A29" s="195">
        <v>2014</v>
      </c>
      <c r="B29" s="195">
        <v>94.6</v>
      </c>
      <c r="C29" s="195">
        <v>94.6</v>
      </c>
      <c r="D29" s="195">
        <v>99.1</v>
      </c>
      <c r="E29" s="195">
        <v>94.4</v>
      </c>
      <c r="F29" s="195">
        <v>85.7</v>
      </c>
      <c r="G29" s="195">
        <v>98.2</v>
      </c>
    </row>
    <row r="30" spans="1:11" x14ac:dyDescent="0.25">
      <c r="A30" s="195">
        <v>2015</v>
      </c>
      <c r="B30" s="195">
        <v>96.6</v>
      </c>
      <c r="C30" s="195">
        <v>96.6</v>
      </c>
      <c r="D30" s="195">
        <v>100.2</v>
      </c>
      <c r="E30" s="196">
        <v>96</v>
      </c>
      <c r="F30" s="196">
        <v>102.5</v>
      </c>
      <c r="G30" s="196">
        <v>93.5</v>
      </c>
    </row>
    <row r="31" spans="1:11" ht="17.25" customHeight="1" x14ac:dyDescent="0.25">
      <c r="A31" s="195">
        <v>2016</v>
      </c>
      <c r="B31" s="195">
        <v>96.7</v>
      </c>
      <c r="C31" s="195">
        <v>96.7</v>
      </c>
      <c r="D31" s="196">
        <v>100</v>
      </c>
      <c r="E31" s="196">
        <v>95.3</v>
      </c>
      <c r="F31" s="196">
        <v>94.5</v>
      </c>
      <c r="G31" s="196">
        <v>95.5</v>
      </c>
      <c r="H31" s="49"/>
      <c r="I31" s="49"/>
      <c r="J31" s="49"/>
      <c r="K31" s="49"/>
    </row>
    <row r="32" spans="1:11" x14ac:dyDescent="0.25">
      <c r="A32" s="195">
        <v>2017</v>
      </c>
      <c r="B32" s="195">
        <v>98.7</v>
      </c>
      <c r="C32" s="195">
        <v>98.7</v>
      </c>
      <c r="D32" s="196">
        <v>100.1</v>
      </c>
      <c r="E32" s="196">
        <v>104.1</v>
      </c>
      <c r="F32" s="196">
        <v>95.9</v>
      </c>
      <c r="G32" s="196">
        <v>107.8</v>
      </c>
    </row>
    <row r="33" spans="1:8" x14ac:dyDescent="0.25">
      <c r="A33" s="195">
        <v>2018</v>
      </c>
      <c r="B33" s="196">
        <f>AVERAGE(B42:B45)</f>
        <v>100.02500000000001</v>
      </c>
      <c r="C33" s="196">
        <f t="shared" ref="C33:G33" si="1">AVERAGE(C42:C45)</f>
        <v>100.02500000000001</v>
      </c>
      <c r="D33" s="196">
        <f t="shared" si="1"/>
        <v>99.65</v>
      </c>
      <c r="E33" s="196">
        <f t="shared" si="1"/>
        <v>100.575</v>
      </c>
      <c r="F33" s="196">
        <f t="shared" si="1"/>
        <v>100.1</v>
      </c>
      <c r="G33" s="196">
        <f t="shared" si="1"/>
        <v>100.02500000000001</v>
      </c>
    </row>
    <row r="34" spans="1:8" x14ac:dyDescent="0.25">
      <c r="A34" s="195"/>
      <c r="B34" s="195"/>
      <c r="C34" s="195"/>
      <c r="D34" s="195"/>
      <c r="E34" s="195"/>
      <c r="F34" s="195"/>
      <c r="G34" s="195"/>
    </row>
    <row r="35" spans="1:8" x14ac:dyDescent="0.25">
      <c r="A35" s="195">
        <v>2017</v>
      </c>
      <c r="B35" s="726"/>
      <c r="C35" s="726"/>
      <c r="D35" s="726"/>
      <c r="E35" s="726"/>
      <c r="F35" s="726"/>
      <c r="G35" s="726"/>
    </row>
    <row r="36" spans="1:8" x14ac:dyDescent="0.25">
      <c r="A36" s="199" t="s">
        <v>15</v>
      </c>
      <c r="B36" s="195">
        <v>98.1</v>
      </c>
      <c r="C36" s="195">
        <v>98.1</v>
      </c>
      <c r="D36" s="195">
        <v>99.9</v>
      </c>
      <c r="E36" s="195">
        <v>103.6</v>
      </c>
      <c r="F36" s="195">
        <v>89.8</v>
      </c>
      <c r="G36" s="195">
        <v>107.7</v>
      </c>
    </row>
    <row r="37" spans="1:8" x14ac:dyDescent="0.25">
      <c r="A37" s="199" t="s">
        <v>16</v>
      </c>
      <c r="B37" s="195">
        <v>100.7</v>
      </c>
      <c r="C37" s="195">
        <v>100.7</v>
      </c>
      <c r="D37" s="196">
        <v>100</v>
      </c>
      <c r="E37" s="195">
        <v>99.3</v>
      </c>
      <c r="F37" s="195">
        <v>82.3</v>
      </c>
      <c r="G37" s="195">
        <v>107.2</v>
      </c>
    </row>
    <row r="38" spans="1:8" x14ac:dyDescent="0.25">
      <c r="A38" s="199" t="s">
        <v>17</v>
      </c>
      <c r="B38" s="195">
        <v>97.5</v>
      </c>
      <c r="C38" s="195">
        <v>97.5</v>
      </c>
      <c r="D38" s="195">
        <v>100.2</v>
      </c>
      <c r="E38" s="195">
        <v>105.9</v>
      </c>
      <c r="F38" s="195">
        <v>99.9</v>
      </c>
      <c r="G38" s="195">
        <v>110.4</v>
      </c>
    </row>
    <row r="39" spans="1:8" s="50" customFormat="1" x14ac:dyDescent="0.25">
      <c r="A39" s="195" t="s">
        <v>18</v>
      </c>
      <c r="B39" s="195">
        <v>98.6</v>
      </c>
      <c r="C39" s="195">
        <v>98.5</v>
      </c>
      <c r="D39" s="195">
        <v>100.3</v>
      </c>
      <c r="E39" s="196">
        <v>107.5</v>
      </c>
      <c r="F39" s="196">
        <v>111.4</v>
      </c>
      <c r="G39" s="196">
        <v>106</v>
      </c>
    </row>
    <row r="40" spans="1:8" x14ac:dyDescent="0.25">
      <c r="A40" s="726"/>
      <c r="B40" s="726"/>
      <c r="C40" s="726"/>
      <c r="D40" s="726"/>
      <c r="E40" s="726"/>
      <c r="F40" s="726"/>
      <c r="G40" s="726"/>
      <c r="H40" s="50"/>
    </row>
    <row r="41" spans="1:8" x14ac:dyDescent="0.25">
      <c r="A41" s="195">
        <v>2018</v>
      </c>
      <c r="B41" s="726"/>
      <c r="C41" s="726"/>
      <c r="D41" s="726"/>
      <c r="E41" s="726"/>
      <c r="F41" s="726"/>
      <c r="G41" s="726"/>
    </row>
    <row r="42" spans="1:8" x14ac:dyDescent="0.25">
      <c r="A42" s="538" t="s">
        <v>15</v>
      </c>
      <c r="B42" s="196">
        <v>97.1</v>
      </c>
      <c r="C42" s="196">
        <v>97</v>
      </c>
      <c r="D42" s="196">
        <v>99.7</v>
      </c>
      <c r="E42" s="196">
        <v>102.5</v>
      </c>
      <c r="F42" s="196">
        <v>100.8</v>
      </c>
      <c r="G42" s="196">
        <v>102.4</v>
      </c>
    </row>
    <row r="43" spans="1:8" x14ac:dyDescent="0.25">
      <c r="A43" s="538" t="s">
        <v>16</v>
      </c>
      <c r="B43" s="196">
        <v>98.2</v>
      </c>
      <c r="C43" s="196">
        <v>98.2</v>
      </c>
      <c r="D43" s="196">
        <v>99.7</v>
      </c>
      <c r="E43" s="196">
        <v>104.4</v>
      </c>
      <c r="F43" s="196">
        <v>111.8</v>
      </c>
      <c r="G43" s="196">
        <v>101.6</v>
      </c>
    </row>
    <row r="44" spans="1:8" x14ac:dyDescent="0.25">
      <c r="A44" s="538" t="s">
        <v>17</v>
      </c>
      <c r="B44" s="196">
        <v>101.8</v>
      </c>
      <c r="C44" s="196">
        <v>101.9</v>
      </c>
      <c r="D44" s="196">
        <v>99.7</v>
      </c>
      <c r="E44" s="196">
        <v>97.9</v>
      </c>
      <c r="F44" s="196">
        <v>94.3</v>
      </c>
      <c r="G44" s="196">
        <v>97.5</v>
      </c>
    </row>
    <row r="45" spans="1:8" s="50" customFormat="1" x14ac:dyDescent="0.25">
      <c r="A45" s="195" t="s">
        <v>18</v>
      </c>
      <c r="B45" s="196">
        <v>103</v>
      </c>
      <c r="C45" s="196">
        <v>103</v>
      </c>
      <c r="D45" s="196">
        <v>99.5</v>
      </c>
      <c r="E45" s="196">
        <v>97.5</v>
      </c>
      <c r="F45" s="196">
        <v>93.5</v>
      </c>
      <c r="G45" s="196">
        <v>98.6</v>
      </c>
    </row>
    <row r="46" spans="1:8" s="50" customFormat="1" x14ac:dyDescent="0.25"/>
    <row r="47" spans="1:8" s="50" customFormat="1" x14ac:dyDescent="0.25"/>
    <row r="48" spans="1:8" s="50" customFormat="1" x14ac:dyDescent="0.25"/>
    <row r="49" s="50" customFormat="1" x14ac:dyDescent="0.25"/>
    <row r="50" s="50" customFormat="1" x14ac:dyDescent="0.25"/>
    <row r="51" s="50" customFormat="1" x14ac:dyDescent="0.25"/>
    <row r="52" s="50" customFormat="1" x14ac:dyDescent="0.25"/>
  </sheetData>
  <mergeCells count="14">
    <mergeCell ref="A15:G15"/>
    <mergeCell ref="A21:G21"/>
    <mergeCell ref="G6:G7"/>
    <mergeCell ref="A8:G8"/>
    <mergeCell ref="A3:A7"/>
    <mergeCell ref="B3:D3"/>
    <mergeCell ref="E3:G3"/>
    <mergeCell ref="B4:D4"/>
    <mergeCell ref="E4:G4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A14" sqref="A14:I29"/>
    </sheetView>
  </sheetViews>
  <sheetFormatPr defaultRowHeight="15" x14ac:dyDescent="0.25"/>
  <cols>
    <col min="1" max="16384" width="9.140625" style="92"/>
  </cols>
  <sheetData>
    <row r="1" spans="1:10" x14ac:dyDescent="0.25">
      <c r="A1" s="71" t="s">
        <v>237</v>
      </c>
      <c r="B1" s="85"/>
      <c r="C1" s="85"/>
      <c r="D1" s="85"/>
      <c r="E1" s="85"/>
      <c r="F1" s="85"/>
      <c r="G1" s="85"/>
      <c r="H1" s="85"/>
      <c r="I1" s="85"/>
    </row>
    <row r="2" spans="1:10" x14ac:dyDescent="0.25">
      <c r="A2" s="52" t="s">
        <v>238</v>
      </c>
      <c r="B2" s="85"/>
      <c r="C2" s="85"/>
      <c r="D2" s="85"/>
      <c r="E2" s="85"/>
      <c r="F2" s="85"/>
      <c r="G2" s="85"/>
      <c r="H2" s="85"/>
      <c r="I2" s="85"/>
    </row>
    <row r="3" spans="1:10" x14ac:dyDescent="0.25">
      <c r="A3" s="250" t="s">
        <v>239</v>
      </c>
      <c r="B3" s="85"/>
      <c r="C3" s="85"/>
      <c r="D3" s="85"/>
      <c r="E3" s="85"/>
      <c r="F3" s="85"/>
      <c r="G3" s="85"/>
      <c r="H3" s="85"/>
      <c r="I3" s="251" t="s">
        <v>679</v>
      </c>
    </row>
    <row r="4" spans="1:10" x14ac:dyDescent="0.25">
      <c r="A4" s="833"/>
      <c r="B4" s="825" t="s">
        <v>248</v>
      </c>
      <c r="C4" s="825" t="s">
        <v>241</v>
      </c>
      <c r="D4" s="825"/>
      <c r="E4" s="825" t="s">
        <v>242</v>
      </c>
      <c r="F4" s="825" t="s">
        <v>243</v>
      </c>
      <c r="G4" s="825" t="s">
        <v>244</v>
      </c>
      <c r="H4" s="825" t="s">
        <v>245</v>
      </c>
      <c r="I4" s="827" t="s">
        <v>246</v>
      </c>
    </row>
    <row r="5" spans="1:10" x14ac:dyDescent="0.25">
      <c r="A5" s="833"/>
      <c r="B5" s="834"/>
      <c r="C5" s="835" t="s">
        <v>247</v>
      </c>
      <c r="D5" s="835"/>
      <c r="E5" s="826"/>
      <c r="F5" s="826"/>
      <c r="G5" s="826"/>
      <c r="H5" s="826"/>
      <c r="I5" s="828"/>
    </row>
    <row r="6" spans="1:10" x14ac:dyDescent="0.25">
      <c r="A6" s="833"/>
      <c r="B6" s="829" t="s">
        <v>240</v>
      </c>
      <c r="C6" s="382" t="s">
        <v>680</v>
      </c>
      <c r="D6" s="382" t="s">
        <v>681</v>
      </c>
      <c r="E6" s="829" t="s">
        <v>249</v>
      </c>
      <c r="F6" s="829" t="s">
        <v>250</v>
      </c>
      <c r="G6" s="829" t="s">
        <v>251</v>
      </c>
      <c r="H6" s="829" t="s">
        <v>252</v>
      </c>
      <c r="I6" s="831" t="s">
        <v>253</v>
      </c>
    </row>
    <row r="7" spans="1:10" x14ac:dyDescent="0.25">
      <c r="A7" s="833"/>
      <c r="B7" s="830"/>
      <c r="C7" s="98" t="s">
        <v>254</v>
      </c>
      <c r="D7" s="98" t="s">
        <v>255</v>
      </c>
      <c r="E7" s="830"/>
      <c r="F7" s="830"/>
      <c r="G7" s="830"/>
      <c r="H7" s="830"/>
      <c r="I7" s="832"/>
    </row>
    <row r="8" spans="1:10" x14ac:dyDescent="0.25">
      <c r="A8" s="633">
        <v>2014</v>
      </c>
      <c r="B8" s="634">
        <v>1944658</v>
      </c>
      <c r="C8" s="634">
        <v>320558</v>
      </c>
      <c r="D8" s="634">
        <v>623290</v>
      </c>
      <c r="E8" s="634">
        <v>328237</v>
      </c>
      <c r="F8" s="634">
        <v>58945</v>
      </c>
      <c r="G8" s="634">
        <v>584390</v>
      </c>
      <c r="H8" s="634">
        <v>34853</v>
      </c>
      <c r="I8" s="634">
        <v>250682</v>
      </c>
    </row>
    <row r="9" spans="1:10" x14ac:dyDescent="0.25">
      <c r="A9" s="588">
        <v>2015</v>
      </c>
      <c r="B9" s="109">
        <v>2062708</v>
      </c>
      <c r="C9" s="109">
        <v>362503</v>
      </c>
      <c r="D9" s="109">
        <v>651357</v>
      </c>
      <c r="E9" s="109">
        <v>328330</v>
      </c>
      <c r="F9" s="109">
        <v>57052</v>
      </c>
      <c r="G9" s="109">
        <v>633725</v>
      </c>
      <c r="H9" s="109">
        <v>29741</v>
      </c>
      <c r="I9" s="109">
        <v>172196</v>
      </c>
    </row>
    <row r="10" spans="1:10" x14ac:dyDescent="0.25">
      <c r="A10" s="588">
        <v>2016</v>
      </c>
      <c r="B10" s="109">
        <v>2101196</v>
      </c>
      <c r="C10" s="109">
        <v>351801</v>
      </c>
      <c r="D10" s="109">
        <v>669962</v>
      </c>
      <c r="E10" s="109">
        <v>352667</v>
      </c>
      <c r="F10" s="109">
        <v>56193</v>
      </c>
      <c r="G10" s="109">
        <v>633698</v>
      </c>
      <c r="H10" s="109">
        <v>36875</v>
      </c>
      <c r="I10" s="109">
        <v>166478</v>
      </c>
    </row>
    <row r="11" spans="1:10" x14ac:dyDescent="0.25">
      <c r="A11" s="588">
        <v>2017</v>
      </c>
      <c r="B11" s="109">
        <v>2033235</v>
      </c>
      <c r="C11" s="109">
        <v>364433</v>
      </c>
      <c r="D11" s="109">
        <v>637944</v>
      </c>
      <c r="E11" s="109">
        <v>306068</v>
      </c>
      <c r="F11" s="109">
        <v>53404</v>
      </c>
      <c r="G11" s="109">
        <v>636709</v>
      </c>
      <c r="H11" s="109">
        <v>34677</v>
      </c>
      <c r="I11" s="109">
        <v>133321</v>
      </c>
    </row>
    <row r="12" spans="1:10" x14ac:dyDescent="0.25">
      <c r="A12" s="588">
        <v>2018</v>
      </c>
      <c r="B12" s="109">
        <v>2019665</v>
      </c>
      <c r="C12" s="109">
        <v>331669</v>
      </c>
      <c r="D12" s="109">
        <v>655599</v>
      </c>
      <c r="E12" s="109">
        <v>281416</v>
      </c>
      <c r="F12" s="109">
        <v>61152</v>
      </c>
      <c r="G12" s="109">
        <v>654971</v>
      </c>
      <c r="H12" s="109">
        <v>34845</v>
      </c>
      <c r="I12" s="109">
        <v>139803</v>
      </c>
    </row>
    <row r="13" spans="1:10" x14ac:dyDescent="0.25">
      <c r="A13" s="588"/>
      <c r="B13" s="635"/>
      <c r="C13" s="635"/>
      <c r="D13" s="635"/>
      <c r="E13" s="636"/>
      <c r="F13" s="636"/>
      <c r="G13" s="636"/>
      <c r="H13" s="636"/>
      <c r="I13" s="636"/>
    </row>
    <row r="14" spans="1:10" x14ac:dyDescent="0.25">
      <c r="A14" s="665">
        <v>2018</v>
      </c>
      <c r="B14" s="109"/>
      <c r="C14" s="109"/>
      <c r="D14" s="109"/>
      <c r="E14" s="109"/>
      <c r="F14" s="109"/>
      <c r="G14" s="109"/>
      <c r="H14" s="109"/>
      <c r="I14" s="109"/>
    </row>
    <row r="15" spans="1:10" x14ac:dyDescent="0.25">
      <c r="A15" s="586" t="s">
        <v>589</v>
      </c>
      <c r="B15" s="109">
        <v>104704</v>
      </c>
      <c r="C15" s="109">
        <v>16878</v>
      </c>
      <c r="D15" s="109">
        <v>40289</v>
      </c>
      <c r="E15" s="109">
        <v>15727</v>
      </c>
      <c r="F15" s="109">
        <v>2938</v>
      </c>
      <c r="G15" s="109">
        <v>26577</v>
      </c>
      <c r="H15" s="109">
        <v>2295</v>
      </c>
      <c r="I15" s="109">
        <v>164880</v>
      </c>
      <c r="J15" s="80"/>
    </row>
    <row r="16" spans="1:10" x14ac:dyDescent="0.25">
      <c r="A16" s="586" t="s">
        <v>380</v>
      </c>
      <c r="B16" s="109">
        <v>86319</v>
      </c>
      <c r="C16" s="109">
        <v>11901</v>
      </c>
      <c r="D16" s="109">
        <v>43172</v>
      </c>
      <c r="E16" s="109">
        <v>10607</v>
      </c>
      <c r="F16" s="109">
        <v>3393</v>
      </c>
      <c r="G16" s="109">
        <v>16300</v>
      </c>
      <c r="H16" s="109">
        <v>946</v>
      </c>
      <c r="I16" s="109">
        <v>163453</v>
      </c>
      <c r="J16" s="80"/>
    </row>
    <row r="17" spans="1:9" x14ac:dyDescent="0.25">
      <c r="A17" s="586" t="s">
        <v>370</v>
      </c>
      <c r="B17" s="109">
        <v>136091</v>
      </c>
      <c r="C17" s="109">
        <v>23233</v>
      </c>
      <c r="D17" s="109">
        <v>52379</v>
      </c>
      <c r="E17" s="109">
        <f>11659+3104</f>
        <v>14763</v>
      </c>
      <c r="F17" s="109">
        <f>4987+34</f>
        <v>5021</v>
      </c>
      <c r="G17" s="109">
        <v>37275</v>
      </c>
      <c r="H17" s="109">
        <f>2246+1174</f>
        <v>3420</v>
      </c>
      <c r="I17" s="109">
        <v>183918</v>
      </c>
    </row>
    <row r="18" spans="1:9" x14ac:dyDescent="0.25">
      <c r="A18" s="586" t="s">
        <v>1105</v>
      </c>
      <c r="B18" s="109">
        <v>199463</v>
      </c>
      <c r="C18" s="109">
        <v>34766</v>
      </c>
      <c r="D18" s="109">
        <v>66988</v>
      </c>
      <c r="E18" s="109">
        <v>24520</v>
      </c>
      <c r="F18" s="109">
        <v>6808</v>
      </c>
      <c r="G18" s="109">
        <v>62653</v>
      </c>
      <c r="H18" s="109">
        <v>3728</v>
      </c>
      <c r="I18" s="109">
        <v>185134</v>
      </c>
    </row>
    <row r="19" spans="1:9" x14ac:dyDescent="0.25">
      <c r="A19" s="586" t="s">
        <v>372</v>
      </c>
      <c r="B19" s="109">
        <v>206365</v>
      </c>
      <c r="C19" s="109">
        <v>33580</v>
      </c>
      <c r="D19" s="109">
        <v>74347</v>
      </c>
      <c r="E19" s="109">
        <v>28980</v>
      </c>
      <c r="F19" s="109">
        <v>7393</v>
      </c>
      <c r="G19" s="109">
        <v>58844</v>
      </c>
      <c r="H19" s="109">
        <v>3221</v>
      </c>
      <c r="I19" s="586">
        <v>185801</v>
      </c>
    </row>
    <row r="20" spans="1:9" s="59" customFormat="1" x14ac:dyDescent="0.25">
      <c r="A20" s="586" t="s">
        <v>373</v>
      </c>
      <c r="B20" s="586">
        <v>178690</v>
      </c>
      <c r="C20" s="586">
        <v>31620</v>
      </c>
      <c r="D20" s="586">
        <v>54877</v>
      </c>
      <c r="E20" s="586">
        <v>24134</v>
      </c>
      <c r="F20" s="586">
        <v>5977</v>
      </c>
      <c r="G20" s="586">
        <v>59207</v>
      </c>
      <c r="H20" s="586">
        <v>2875</v>
      </c>
      <c r="I20" s="586">
        <v>172386</v>
      </c>
    </row>
    <row r="21" spans="1:9" s="59" customFormat="1" x14ac:dyDescent="0.25">
      <c r="A21" s="586" t="s">
        <v>715</v>
      </c>
      <c r="B21" s="586">
        <v>193583</v>
      </c>
      <c r="C21" s="586">
        <v>31377</v>
      </c>
      <c r="D21" s="586">
        <v>64043</v>
      </c>
      <c r="E21" s="586">
        <f>21872+12938</f>
        <v>34810</v>
      </c>
      <c r="F21" s="586">
        <f>6037+21</f>
        <v>6058</v>
      </c>
      <c r="G21" s="586">
        <v>54330</v>
      </c>
      <c r="H21" s="586">
        <f>1571+1394</f>
        <v>2965</v>
      </c>
      <c r="I21" s="586">
        <v>168769</v>
      </c>
    </row>
    <row r="22" spans="1:9" x14ac:dyDescent="0.25">
      <c r="A22" s="586" t="s">
        <v>375</v>
      </c>
      <c r="B22" s="586">
        <v>206192</v>
      </c>
      <c r="C22" s="586">
        <v>34612</v>
      </c>
      <c r="D22" s="586">
        <v>61245</v>
      </c>
      <c r="E22" s="586">
        <v>27847</v>
      </c>
      <c r="F22" s="586">
        <v>5989</v>
      </c>
      <c r="G22" s="586">
        <v>73763</v>
      </c>
      <c r="H22" s="586">
        <v>2736</v>
      </c>
      <c r="I22" s="586">
        <v>152379</v>
      </c>
    </row>
    <row r="23" spans="1:9" x14ac:dyDescent="0.25">
      <c r="A23" s="586" t="s">
        <v>983</v>
      </c>
      <c r="B23" s="586">
        <v>200130</v>
      </c>
      <c r="C23" s="586">
        <v>32329</v>
      </c>
      <c r="D23" s="586">
        <v>55899</v>
      </c>
      <c r="E23" s="586">
        <v>27245</v>
      </c>
      <c r="F23" s="586">
        <v>5098</v>
      </c>
      <c r="G23" s="586">
        <v>76695</v>
      </c>
      <c r="H23" s="586">
        <v>2864</v>
      </c>
      <c r="I23" s="586">
        <v>144381</v>
      </c>
    </row>
    <row r="24" spans="1:9" s="59" customFormat="1" x14ac:dyDescent="0.25">
      <c r="A24" s="213" t="s">
        <v>988</v>
      </c>
      <c r="B24" s="586">
        <v>228684</v>
      </c>
      <c r="C24" s="586">
        <v>34801</v>
      </c>
      <c r="D24" s="586">
        <v>64353</v>
      </c>
      <c r="E24" s="586">
        <v>31268</v>
      </c>
      <c r="F24" s="586">
        <v>5701</v>
      </c>
      <c r="G24" s="586">
        <v>88394</v>
      </c>
      <c r="H24" s="586">
        <v>4161</v>
      </c>
      <c r="I24" s="586">
        <v>133865</v>
      </c>
    </row>
    <row r="25" spans="1:9" s="59" customFormat="1" x14ac:dyDescent="0.25">
      <c r="A25" s="586" t="s">
        <v>1036</v>
      </c>
      <c r="B25" s="586">
        <v>168403</v>
      </c>
      <c r="C25" s="586">
        <v>27181</v>
      </c>
      <c r="D25" s="586">
        <v>48703</v>
      </c>
      <c r="E25" s="586">
        <v>25738</v>
      </c>
      <c r="F25" s="586">
        <v>4024</v>
      </c>
      <c r="G25" s="586">
        <v>58956</v>
      </c>
      <c r="H25" s="586">
        <v>3801</v>
      </c>
      <c r="I25" s="586">
        <v>128712</v>
      </c>
    </row>
    <row r="26" spans="1:9" x14ac:dyDescent="0.25">
      <c r="A26" s="586" t="s">
        <v>1104</v>
      </c>
      <c r="B26" s="586">
        <v>111041</v>
      </c>
      <c r="C26" s="586">
        <v>19391</v>
      </c>
      <c r="D26" s="586">
        <v>29304</v>
      </c>
      <c r="E26" s="586">
        <v>15777</v>
      </c>
      <c r="F26" s="586">
        <v>2752</v>
      </c>
      <c r="G26" s="586">
        <v>41977</v>
      </c>
      <c r="H26" s="586">
        <v>1833</v>
      </c>
      <c r="I26" s="586">
        <v>139803</v>
      </c>
    </row>
    <row r="27" spans="1:9" s="59" customFormat="1" x14ac:dyDescent="0.25"/>
    <row r="28" spans="1:9" x14ac:dyDescent="0.25">
      <c r="A28" s="665">
        <v>2019</v>
      </c>
      <c r="B28" s="665"/>
      <c r="C28" s="665"/>
      <c r="D28" s="665"/>
      <c r="E28" s="665"/>
      <c r="F28" s="665"/>
      <c r="G28" s="665"/>
      <c r="H28" s="665"/>
      <c r="I28" s="665"/>
    </row>
    <row r="29" spans="1:9" s="59" customFormat="1" x14ac:dyDescent="0.25">
      <c r="A29" s="586" t="s">
        <v>1149</v>
      </c>
      <c r="B29" s="586">
        <v>29181</v>
      </c>
      <c r="C29" s="586">
        <v>4425</v>
      </c>
      <c r="D29" s="586">
        <v>13197</v>
      </c>
      <c r="E29" s="586">
        <v>2977</v>
      </c>
      <c r="F29" s="586">
        <v>999</v>
      </c>
      <c r="G29" s="586">
        <v>6487</v>
      </c>
      <c r="H29" s="586">
        <v>1096</v>
      </c>
      <c r="I29" s="586">
        <v>147921</v>
      </c>
    </row>
  </sheetData>
  <mergeCells count="15">
    <mergeCell ref="A4:A7"/>
    <mergeCell ref="B4:B5"/>
    <mergeCell ref="C4:D4"/>
    <mergeCell ref="E4:E5"/>
    <mergeCell ref="F4:F5"/>
    <mergeCell ref="C5:D5"/>
    <mergeCell ref="B6:B7"/>
    <mergeCell ref="E6:E7"/>
    <mergeCell ref="F6:F7"/>
    <mergeCell ref="H4:H5"/>
    <mergeCell ref="I4:I5"/>
    <mergeCell ref="G6:G7"/>
    <mergeCell ref="H6:H7"/>
    <mergeCell ref="I6:I7"/>
    <mergeCell ref="G4:G5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F28" sqref="F28"/>
    </sheetView>
  </sheetViews>
  <sheetFormatPr defaultRowHeight="15" x14ac:dyDescent="0.25"/>
  <cols>
    <col min="1" max="16384" width="9.140625" style="92"/>
  </cols>
  <sheetData>
    <row r="1" spans="1:8" x14ac:dyDescent="0.25">
      <c r="A1" s="71" t="s">
        <v>256</v>
      </c>
      <c r="B1" s="85"/>
      <c r="C1" s="85"/>
      <c r="D1" s="85"/>
      <c r="E1" s="85"/>
      <c r="F1" s="85"/>
      <c r="G1" s="85"/>
      <c r="H1" s="85"/>
    </row>
    <row r="2" spans="1:8" x14ac:dyDescent="0.25">
      <c r="A2" s="71" t="s">
        <v>784</v>
      </c>
      <c r="B2" s="85"/>
      <c r="C2" s="85"/>
      <c r="D2" s="85"/>
      <c r="E2" s="85"/>
      <c r="F2" s="85"/>
      <c r="G2" s="85"/>
      <c r="H2" s="85"/>
    </row>
    <row r="3" spans="1:8" x14ac:dyDescent="0.25">
      <c r="A3" s="250" t="s">
        <v>239</v>
      </c>
      <c r="B3" s="85"/>
      <c r="C3" s="85"/>
      <c r="D3" s="85"/>
      <c r="E3" s="85"/>
      <c r="F3" s="85"/>
      <c r="G3" s="85"/>
      <c r="H3" s="251" t="s">
        <v>679</v>
      </c>
    </row>
    <row r="4" spans="1:8" ht="26.25" x14ac:dyDescent="0.25">
      <c r="A4" s="833"/>
      <c r="B4" s="385" t="s">
        <v>248</v>
      </c>
      <c r="C4" s="825" t="s">
        <v>682</v>
      </c>
      <c r="D4" s="825"/>
      <c r="E4" s="385" t="s">
        <v>242</v>
      </c>
      <c r="F4" s="385" t="s">
        <v>243</v>
      </c>
      <c r="G4" s="385" t="s">
        <v>244</v>
      </c>
      <c r="H4" s="386" t="s">
        <v>245</v>
      </c>
    </row>
    <row r="5" spans="1:8" x14ac:dyDescent="0.25">
      <c r="A5" s="833"/>
      <c r="B5" s="829" t="s">
        <v>240</v>
      </c>
      <c r="C5" s="382" t="s">
        <v>680</v>
      </c>
      <c r="D5" s="382" t="s">
        <v>681</v>
      </c>
      <c r="E5" s="837" t="s">
        <v>249</v>
      </c>
      <c r="F5" s="837" t="s">
        <v>250</v>
      </c>
      <c r="G5" s="837" t="s">
        <v>251</v>
      </c>
      <c r="H5" s="836" t="s">
        <v>252</v>
      </c>
    </row>
    <row r="6" spans="1:8" x14ac:dyDescent="0.25">
      <c r="A6" s="833"/>
      <c r="B6" s="830"/>
      <c r="C6" s="98" t="s">
        <v>254</v>
      </c>
      <c r="D6" s="98" t="s">
        <v>255</v>
      </c>
      <c r="E6" s="770"/>
      <c r="F6" s="770"/>
      <c r="G6" s="770"/>
      <c r="H6" s="772"/>
    </row>
    <row r="7" spans="1:8" x14ac:dyDescent="0.25">
      <c r="A7" s="79">
        <v>2014</v>
      </c>
      <c r="B7" s="148">
        <v>1908874</v>
      </c>
      <c r="C7" s="148">
        <v>323910</v>
      </c>
      <c r="D7" s="148">
        <v>615662</v>
      </c>
      <c r="E7" s="148">
        <v>312270</v>
      </c>
      <c r="F7" s="148">
        <v>56086</v>
      </c>
      <c r="G7" s="148">
        <v>570009</v>
      </c>
      <c r="H7" s="148">
        <v>30937</v>
      </c>
    </row>
    <row r="8" spans="1:8" x14ac:dyDescent="0.25">
      <c r="A8" s="79">
        <v>2015</v>
      </c>
      <c r="B8" s="148">
        <v>2139793</v>
      </c>
      <c r="C8" s="148">
        <v>375711</v>
      </c>
      <c r="D8" s="148">
        <v>687889</v>
      </c>
      <c r="E8" s="148">
        <v>337548</v>
      </c>
      <c r="F8" s="148">
        <v>64451</v>
      </c>
      <c r="G8" s="148">
        <v>642611</v>
      </c>
      <c r="H8" s="148">
        <v>31583</v>
      </c>
    </row>
    <row r="9" spans="1:8" x14ac:dyDescent="0.25">
      <c r="A9" s="79">
        <v>2016</v>
      </c>
      <c r="B9" s="148">
        <v>2107004</v>
      </c>
      <c r="C9" s="148">
        <v>356595</v>
      </c>
      <c r="D9" s="148">
        <v>671160</v>
      </c>
      <c r="E9" s="148">
        <v>339637</v>
      </c>
      <c r="F9" s="148">
        <v>60732</v>
      </c>
      <c r="G9" s="148">
        <v>642028</v>
      </c>
      <c r="H9" s="148">
        <v>36852</v>
      </c>
    </row>
    <row r="10" spans="1:8" x14ac:dyDescent="0.25">
      <c r="A10" s="79">
        <v>2017</v>
      </c>
      <c r="B10" s="148">
        <v>2069161</v>
      </c>
      <c r="C10" s="148">
        <v>368351</v>
      </c>
      <c r="D10" s="148">
        <v>645544</v>
      </c>
      <c r="E10" s="148">
        <v>321056</v>
      </c>
      <c r="F10" s="148">
        <v>59964</v>
      </c>
      <c r="G10" s="148">
        <v>638851</v>
      </c>
      <c r="H10" s="148">
        <v>35395</v>
      </c>
    </row>
    <row r="11" spans="1:8" x14ac:dyDescent="0.25">
      <c r="A11" s="79">
        <v>2018</v>
      </c>
      <c r="B11" s="148">
        <v>2018213</v>
      </c>
      <c r="C11" s="148">
        <v>338846</v>
      </c>
      <c r="D11" s="148">
        <v>659568</v>
      </c>
      <c r="E11" s="148">
        <v>276724</v>
      </c>
      <c r="F11" s="148">
        <v>61229</v>
      </c>
      <c r="G11" s="148">
        <v>647612</v>
      </c>
      <c r="H11" s="148">
        <v>34221</v>
      </c>
    </row>
    <row r="12" spans="1:8" x14ac:dyDescent="0.25">
      <c r="A12" s="586"/>
      <c r="B12" s="253"/>
      <c r="C12" s="253"/>
      <c r="D12" s="253"/>
      <c r="E12" s="253"/>
      <c r="F12" s="253"/>
      <c r="G12" s="253"/>
      <c r="H12" s="253"/>
    </row>
    <row r="13" spans="1:8" x14ac:dyDescent="0.25">
      <c r="A13" s="665">
        <v>2018</v>
      </c>
      <c r="B13" s="2"/>
      <c r="C13" s="2"/>
      <c r="D13" s="2"/>
      <c r="E13" s="2"/>
      <c r="F13" s="2"/>
      <c r="G13" s="2"/>
      <c r="H13" s="2"/>
    </row>
    <row r="14" spans="1:8" s="59" customFormat="1" x14ac:dyDescent="0.25">
      <c r="A14" s="586" t="s">
        <v>589</v>
      </c>
      <c r="B14" s="2">
        <v>76604</v>
      </c>
      <c r="C14" s="2">
        <v>12904</v>
      </c>
      <c r="D14" s="2">
        <v>33141</v>
      </c>
      <c r="E14" s="2">
        <v>9974</v>
      </c>
      <c r="F14" s="2">
        <v>2048</v>
      </c>
      <c r="G14" s="2">
        <v>17512</v>
      </c>
      <c r="H14" s="279">
        <v>1025</v>
      </c>
    </row>
    <row r="15" spans="1:8" s="78" customFormat="1" x14ac:dyDescent="0.25">
      <c r="A15" s="586" t="s">
        <v>380</v>
      </c>
      <c r="B15" s="109">
        <v>87877</v>
      </c>
      <c r="C15" s="109">
        <v>13863</v>
      </c>
      <c r="D15" s="109">
        <v>42339</v>
      </c>
      <c r="E15" s="109">
        <v>10683</v>
      </c>
      <c r="F15" s="109">
        <v>2765</v>
      </c>
      <c r="G15" s="109">
        <v>16964</v>
      </c>
      <c r="H15" s="109">
        <v>1263</v>
      </c>
    </row>
    <row r="16" spans="1:8" x14ac:dyDescent="0.25">
      <c r="A16" s="586" t="s">
        <v>370</v>
      </c>
      <c r="B16" s="109">
        <v>115775</v>
      </c>
      <c r="C16" s="109">
        <v>20597</v>
      </c>
      <c r="D16" s="109">
        <v>48670</v>
      </c>
      <c r="E16" s="109">
        <f>10396+2854</f>
        <v>13250</v>
      </c>
      <c r="F16" s="109">
        <f>4406+30</f>
        <v>4436</v>
      </c>
      <c r="G16" s="109">
        <v>26745</v>
      </c>
      <c r="H16" s="109">
        <f>831+1246</f>
        <v>2077</v>
      </c>
    </row>
    <row r="17" spans="1:8" x14ac:dyDescent="0.25">
      <c r="A17" s="539" t="s">
        <v>946</v>
      </c>
      <c r="B17" s="540">
        <v>198412</v>
      </c>
      <c r="C17" s="540">
        <v>36517</v>
      </c>
      <c r="D17" s="540">
        <v>64541</v>
      </c>
      <c r="E17" s="540">
        <v>27328</v>
      </c>
      <c r="F17" s="540">
        <v>6526</v>
      </c>
      <c r="G17" s="540">
        <v>58965</v>
      </c>
      <c r="H17" s="540">
        <v>4535</v>
      </c>
    </row>
    <row r="18" spans="1:8" x14ac:dyDescent="0.25">
      <c r="A18" s="539" t="s">
        <v>764</v>
      </c>
      <c r="B18" s="540">
        <v>205901</v>
      </c>
      <c r="C18" s="540">
        <v>34934</v>
      </c>
      <c r="D18" s="540">
        <v>69847</v>
      </c>
      <c r="E18" s="540">
        <v>26945</v>
      </c>
      <c r="F18" s="540">
        <v>7674</v>
      </c>
      <c r="G18" s="540">
        <v>62560</v>
      </c>
      <c r="H18" s="540">
        <v>3941</v>
      </c>
    </row>
    <row r="19" spans="1:8" s="59" customFormat="1" x14ac:dyDescent="0.25">
      <c r="A19" s="586" t="s">
        <v>919</v>
      </c>
      <c r="B19" s="586">
        <v>193158</v>
      </c>
      <c r="C19" s="586">
        <v>33631</v>
      </c>
      <c r="D19" s="586">
        <v>61269</v>
      </c>
      <c r="E19" s="586">
        <v>25877</v>
      </c>
      <c r="F19" s="586">
        <v>6708</v>
      </c>
      <c r="G19" s="586">
        <v>62363</v>
      </c>
      <c r="H19" s="586">
        <v>3310</v>
      </c>
    </row>
    <row r="20" spans="1:8" s="59" customFormat="1" x14ac:dyDescent="0.25">
      <c r="A20" s="586" t="s">
        <v>630</v>
      </c>
      <c r="B20" s="586">
        <v>199011</v>
      </c>
      <c r="C20" s="586">
        <v>34610</v>
      </c>
      <c r="D20" s="586">
        <v>62495</v>
      </c>
      <c r="E20" s="586">
        <f>21298+13445</f>
        <v>34743</v>
      </c>
      <c r="F20" s="586">
        <f>6190+65</f>
        <v>6255</v>
      </c>
      <c r="G20" s="586">
        <v>58090</v>
      </c>
      <c r="H20" s="586">
        <v>2818</v>
      </c>
    </row>
    <row r="21" spans="1:8" x14ac:dyDescent="0.25">
      <c r="A21" s="586" t="s">
        <v>375</v>
      </c>
      <c r="B21" s="586">
        <v>221738</v>
      </c>
      <c r="C21" s="586">
        <v>37984</v>
      </c>
      <c r="D21" s="586">
        <v>65767</v>
      </c>
      <c r="E21" s="586">
        <v>30081</v>
      </c>
      <c r="F21" s="586">
        <v>6203</v>
      </c>
      <c r="G21" s="586">
        <v>78903</v>
      </c>
      <c r="H21" s="586">
        <v>2800</v>
      </c>
    </row>
    <row r="22" spans="1:8" x14ac:dyDescent="0.25">
      <c r="A22" s="213" t="s">
        <v>983</v>
      </c>
      <c r="B22" s="586">
        <v>208272</v>
      </c>
      <c r="C22" s="586">
        <v>32237</v>
      </c>
      <c r="D22" s="586">
        <v>61049</v>
      </c>
      <c r="E22" s="586">
        <v>26505</v>
      </c>
      <c r="F22" s="586">
        <v>5749</v>
      </c>
      <c r="G22" s="586">
        <v>80105</v>
      </c>
      <c r="H22" s="586">
        <v>2627</v>
      </c>
    </row>
    <row r="23" spans="1:8" s="59" customFormat="1" x14ac:dyDescent="0.25">
      <c r="A23" s="586" t="s">
        <v>988</v>
      </c>
      <c r="B23" s="586">
        <v>236223</v>
      </c>
      <c r="C23" s="586">
        <v>35921</v>
      </c>
      <c r="D23" s="586">
        <v>67862</v>
      </c>
      <c r="E23" s="586">
        <v>31504</v>
      </c>
      <c r="F23" s="586">
        <v>6234</v>
      </c>
      <c r="G23" s="586">
        <v>91040</v>
      </c>
      <c r="H23" s="586">
        <v>3656</v>
      </c>
    </row>
    <row r="24" spans="1:8" s="59" customFormat="1" x14ac:dyDescent="0.25">
      <c r="A24" s="586" t="s">
        <v>1036</v>
      </c>
      <c r="B24" s="586">
        <v>174757</v>
      </c>
      <c r="C24" s="586">
        <v>29903</v>
      </c>
      <c r="D24" s="586">
        <v>50205</v>
      </c>
      <c r="E24" s="586">
        <v>24622</v>
      </c>
      <c r="F24" s="586">
        <v>4356</v>
      </c>
      <c r="G24" s="586">
        <v>61518</v>
      </c>
      <c r="H24" s="586">
        <v>4153</v>
      </c>
    </row>
    <row r="25" spans="1:8" x14ac:dyDescent="0.25">
      <c r="A25" s="586" t="s">
        <v>1104</v>
      </c>
      <c r="B25" s="586">
        <v>100485</v>
      </c>
      <c r="C25" s="586">
        <v>15745</v>
      </c>
      <c r="D25" s="586">
        <v>32383</v>
      </c>
      <c r="E25" s="586">
        <v>15212</v>
      </c>
      <c r="F25" s="586">
        <v>2275</v>
      </c>
      <c r="G25" s="586">
        <v>32847</v>
      </c>
      <c r="H25" s="586">
        <v>2016</v>
      </c>
    </row>
    <row r="26" spans="1:8" x14ac:dyDescent="0.25">
      <c r="A26" s="59"/>
      <c r="B26" s="59"/>
      <c r="C26" s="59"/>
      <c r="D26" s="59"/>
      <c r="E26" s="59"/>
      <c r="F26" s="59"/>
      <c r="G26" s="59"/>
      <c r="H26" s="59"/>
    </row>
    <row r="27" spans="1:8" s="59" customFormat="1" x14ac:dyDescent="0.25">
      <c r="A27" s="665">
        <v>2019</v>
      </c>
      <c r="B27" s="92"/>
      <c r="C27" s="92"/>
      <c r="D27" s="92"/>
      <c r="E27" s="92"/>
      <c r="F27" s="92"/>
      <c r="G27" s="92"/>
      <c r="H27" s="92"/>
    </row>
    <row r="28" spans="1:8" x14ac:dyDescent="0.25">
      <c r="A28" s="587" t="s">
        <v>1149</v>
      </c>
      <c r="B28" s="586">
        <v>13580</v>
      </c>
      <c r="C28" s="586">
        <v>2543</v>
      </c>
      <c r="D28" s="586">
        <v>7172</v>
      </c>
      <c r="E28" s="586">
        <v>665</v>
      </c>
      <c r="F28" s="586">
        <v>222</v>
      </c>
      <c r="G28" s="586">
        <v>2837</v>
      </c>
      <c r="H28" s="586">
        <v>152</v>
      </c>
    </row>
  </sheetData>
  <mergeCells count="7">
    <mergeCell ref="H5:H6"/>
    <mergeCell ref="A4:A6"/>
    <mergeCell ref="C4:D4"/>
    <mergeCell ref="B5:B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22"/>
  <sheetViews>
    <sheetView tabSelected="1" zoomScaleNormal="100" workbookViewId="0">
      <selection activeCell="G28" sqref="G28"/>
    </sheetView>
  </sheetViews>
  <sheetFormatPr defaultRowHeight="15" x14ac:dyDescent="0.25"/>
  <cols>
    <col min="1" max="16384" width="9.140625" style="1"/>
  </cols>
  <sheetData>
    <row r="1" spans="1:10" x14ac:dyDescent="0.25">
      <c r="A1" s="74" t="s">
        <v>0</v>
      </c>
      <c r="B1" s="93"/>
      <c r="C1" s="93"/>
      <c r="D1" s="93"/>
      <c r="E1" s="93"/>
      <c r="F1" s="93"/>
      <c r="G1" s="93"/>
      <c r="H1" s="93"/>
      <c r="I1" s="93"/>
    </row>
    <row r="2" spans="1:10" x14ac:dyDescent="0.25">
      <c r="A2" s="236" t="s">
        <v>672</v>
      </c>
      <c r="B2" s="93"/>
      <c r="C2" s="93"/>
      <c r="D2" s="93"/>
      <c r="E2" s="93"/>
      <c r="F2" s="93"/>
      <c r="G2" s="93"/>
      <c r="H2" s="93"/>
      <c r="I2" s="93"/>
    </row>
    <row r="3" spans="1:10" x14ac:dyDescent="0.25">
      <c r="A3" s="731"/>
      <c r="B3" s="734" t="s">
        <v>696</v>
      </c>
      <c r="C3" s="734"/>
      <c r="D3" s="734"/>
      <c r="E3" s="734" t="s">
        <v>1</v>
      </c>
      <c r="F3" s="734"/>
      <c r="G3" s="734"/>
      <c r="H3" s="734" t="s">
        <v>2</v>
      </c>
      <c r="I3" s="735"/>
    </row>
    <row r="4" spans="1:10" x14ac:dyDescent="0.25">
      <c r="A4" s="732"/>
      <c r="B4" s="736" t="s">
        <v>697</v>
      </c>
      <c r="C4" s="736"/>
      <c r="D4" s="736"/>
      <c r="E4" s="736" t="s">
        <v>3</v>
      </c>
      <c r="F4" s="736"/>
      <c r="G4" s="736"/>
      <c r="H4" s="736" t="s">
        <v>4</v>
      </c>
      <c r="I4" s="737"/>
    </row>
    <row r="5" spans="1:10" x14ac:dyDescent="0.25">
      <c r="A5" s="732"/>
      <c r="B5" s="231" t="s">
        <v>5</v>
      </c>
      <c r="C5" s="231" t="s">
        <v>6</v>
      </c>
      <c r="D5" s="231" t="s">
        <v>7</v>
      </c>
      <c r="E5" s="231" t="s">
        <v>5</v>
      </c>
      <c r="F5" s="231" t="s">
        <v>6</v>
      </c>
      <c r="G5" s="231" t="s">
        <v>7</v>
      </c>
      <c r="H5" s="231" t="s">
        <v>8</v>
      </c>
      <c r="I5" s="232" t="s">
        <v>9</v>
      </c>
    </row>
    <row r="6" spans="1:10" x14ac:dyDescent="0.25">
      <c r="A6" s="733"/>
      <c r="B6" s="233" t="s">
        <v>10</v>
      </c>
      <c r="C6" s="233" t="s">
        <v>11</v>
      </c>
      <c r="D6" s="233" t="s">
        <v>12</v>
      </c>
      <c r="E6" s="233" t="s">
        <v>10</v>
      </c>
      <c r="F6" s="233" t="s">
        <v>11</v>
      </c>
      <c r="G6" s="233" t="s">
        <v>12</v>
      </c>
      <c r="H6" s="233" t="s">
        <v>13</v>
      </c>
      <c r="I6" s="234" t="s">
        <v>14</v>
      </c>
    </row>
    <row r="7" spans="1:10" x14ac:dyDescent="0.25">
      <c r="A7" s="124">
        <v>2017</v>
      </c>
      <c r="B7" s="124"/>
      <c r="C7" s="124"/>
      <c r="D7" s="124"/>
      <c r="E7" s="124"/>
      <c r="F7" s="124"/>
      <c r="G7" s="124"/>
      <c r="H7" s="124"/>
      <c r="I7" s="124"/>
    </row>
    <row r="8" spans="1:10" s="59" customFormat="1" x14ac:dyDescent="0.25">
      <c r="A8" s="335" t="s">
        <v>15</v>
      </c>
      <c r="B8" s="348">
        <v>2118</v>
      </c>
      <c r="C8" s="348">
        <v>1073</v>
      </c>
      <c r="D8" s="348">
        <v>1045</v>
      </c>
      <c r="E8" s="348">
        <v>4111</v>
      </c>
      <c r="F8" s="348">
        <v>2018</v>
      </c>
      <c r="G8" s="348">
        <v>2093</v>
      </c>
      <c r="H8" s="124">
        <v>839</v>
      </c>
      <c r="I8" s="124">
        <v>160</v>
      </c>
    </row>
    <row r="9" spans="1:10" s="59" customFormat="1" x14ac:dyDescent="0.25">
      <c r="A9" s="335" t="s">
        <v>16</v>
      </c>
      <c r="B9" s="135">
        <v>2116</v>
      </c>
      <c r="C9" s="135">
        <v>1116</v>
      </c>
      <c r="D9" s="135">
        <v>1000</v>
      </c>
      <c r="E9" s="135">
        <v>3448</v>
      </c>
      <c r="F9" s="135">
        <v>1753</v>
      </c>
      <c r="G9" s="135">
        <v>1695</v>
      </c>
      <c r="H9" s="135">
        <v>1653</v>
      </c>
      <c r="I9" s="135">
        <v>268</v>
      </c>
    </row>
    <row r="10" spans="1:10" s="59" customFormat="1" x14ac:dyDescent="0.25">
      <c r="A10" s="335" t="s">
        <v>17</v>
      </c>
      <c r="B10" s="348">
        <v>2528</v>
      </c>
      <c r="C10" s="348">
        <v>1331</v>
      </c>
      <c r="D10" s="348">
        <v>1197</v>
      </c>
      <c r="E10" s="348">
        <v>3209</v>
      </c>
      <c r="F10" s="348">
        <v>1650</v>
      </c>
      <c r="G10" s="348">
        <v>1559</v>
      </c>
      <c r="H10" s="348">
        <v>2294</v>
      </c>
      <c r="I10" s="348">
        <v>240</v>
      </c>
      <c r="J10" s="266"/>
    </row>
    <row r="11" spans="1:10" s="59" customFormat="1" x14ac:dyDescent="0.25">
      <c r="A11" s="273" t="s">
        <v>18</v>
      </c>
      <c r="B11" s="68">
        <v>2286</v>
      </c>
      <c r="C11" s="68">
        <v>1169</v>
      </c>
      <c r="D11" s="68">
        <v>1118</v>
      </c>
      <c r="E11" s="68">
        <v>3486</v>
      </c>
      <c r="F11" s="68">
        <v>1767</v>
      </c>
      <c r="G11" s="68">
        <v>1717</v>
      </c>
      <c r="H11" s="68">
        <v>1449</v>
      </c>
      <c r="I11" s="68">
        <v>258</v>
      </c>
    </row>
    <row r="12" spans="1:10" s="59" customFormat="1" x14ac:dyDescent="0.25">
      <c r="A12" s="124">
        <v>2018</v>
      </c>
      <c r="B12" s="124"/>
      <c r="C12" s="124"/>
      <c r="D12" s="124"/>
      <c r="E12" s="124"/>
      <c r="F12" s="124"/>
      <c r="G12" s="124"/>
      <c r="H12" s="124"/>
      <c r="I12" s="124"/>
    </row>
    <row r="13" spans="1:10" s="59" customFormat="1" x14ac:dyDescent="0.25">
      <c r="A13" s="335" t="s">
        <v>15</v>
      </c>
      <c r="B13" s="348">
        <v>2093</v>
      </c>
      <c r="C13" s="348">
        <v>1079</v>
      </c>
      <c r="D13" s="348">
        <v>1014</v>
      </c>
      <c r="E13" s="348">
        <v>4123</v>
      </c>
      <c r="F13" s="348">
        <v>2062</v>
      </c>
      <c r="G13" s="348">
        <v>2061</v>
      </c>
      <c r="H13" s="124">
        <v>902</v>
      </c>
      <c r="I13" s="124">
        <v>177</v>
      </c>
    </row>
    <row r="14" spans="1:10" s="59" customFormat="1" x14ac:dyDescent="0.25">
      <c r="A14" s="335" t="s">
        <v>16</v>
      </c>
      <c r="B14" s="68">
        <v>2087</v>
      </c>
      <c r="C14" s="68">
        <v>1096</v>
      </c>
      <c r="D14" s="68">
        <v>991</v>
      </c>
      <c r="E14" s="68">
        <v>3522</v>
      </c>
      <c r="F14" s="68">
        <v>1767</v>
      </c>
      <c r="G14" s="68">
        <v>1755</v>
      </c>
      <c r="H14" s="68">
        <v>1658</v>
      </c>
      <c r="I14" s="68">
        <v>232</v>
      </c>
    </row>
    <row r="15" spans="1:10" s="59" customFormat="1" x14ac:dyDescent="0.25">
      <c r="A15" s="335" t="s">
        <v>17</v>
      </c>
      <c r="B15" s="68">
        <v>2576</v>
      </c>
      <c r="C15" s="68">
        <v>1305</v>
      </c>
      <c r="D15" s="68">
        <v>1271</v>
      </c>
      <c r="E15" s="68">
        <v>3241</v>
      </c>
      <c r="F15" s="68">
        <v>1667</v>
      </c>
      <c r="G15" s="68">
        <v>1574</v>
      </c>
      <c r="H15" s="68">
        <v>2253</v>
      </c>
      <c r="I15" s="68">
        <v>217</v>
      </c>
    </row>
    <row r="16" spans="1:10" s="59" customFormat="1" x14ac:dyDescent="0.25">
      <c r="A16" s="589" t="s">
        <v>18</v>
      </c>
      <c r="B16" s="522">
        <v>2416</v>
      </c>
      <c r="C16" s="522">
        <v>1269</v>
      </c>
      <c r="D16" s="522">
        <v>1147</v>
      </c>
      <c r="E16" s="522">
        <v>3613</v>
      </c>
      <c r="F16" s="522">
        <v>1848</v>
      </c>
      <c r="G16" s="522">
        <v>1765</v>
      </c>
      <c r="H16" s="522">
        <v>1385</v>
      </c>
      <c r="I16" s="522">
        <v>299</v>
      </c>
    </row>
    <row r="17" s="59" customFormat="1" x14ac:dyDescent="0.25"/>
    <row r="18" s="59" customFormat="1" x14ac:dyDescent="0.25"/>
    <row r="19" s="59" customFormat="1" x14ac:dyDescent="0.25"/>
    <row r="20" s="59" customFormat="1" x14ac:dyDescent="0.25"/>
    <row r="21" s="59" customFormat="1" x14ac:dyDescent="0.25"/>
    <row r="22" s="59" customFormat="1" x14ac:dyDescent="0.25"/>
  </sheetData>
  <mergeCells count="7">
    <mergeCell ref="A3:A6"/>
    <mergeCell ref="B3:D3"/>
    <mergeCell ref="E3:G3"/>
    <mergeCell ref="H3:I3"/>
    <mergeCell ref="B4:D4"/>
    <mergeCell ref="E4:G4"/>
    <mergeCell ref="H4:I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A7" sqref="A7:G28"/>
    </sheetView>
  </sheetViews>
  <sheetFormatPr defaultRowHeight="15" x14ac:dyDescent="0.25"/>
  <cols>
    <col min="1" max="1" width="9.7109375" style="92" customWidth="1"/>
    <col min="2" max="2" width="15.28515625" style="92" customWidth="1"/>
    <col min="3" max="3" width="15.7109375" style="92" customWidth="1"/>
    <col min="4" max="4" width="14.85546875" style="92" customWidth="1"/>
    <col min="5" max="5" width="15.42578125" style="92" customWidth="1"/>
    <col min="6" max="6" width="24" style="92" customWidth="1"/>
    <col min="7" max="7" width="19.28515625" style="92" customWidth="1"/>
    <col min="8" max="16384" width="9.140625" style="92"/>
  </cols>
  <sheetData>
    <row r="1" spans="1:7" x14ac:dyDescent="0.25">
      <c r="A1" s="256" t="s">
        <v>257</v>
      </c>
      <c r="B1" s="67"/>
      <c r="C1" s="67"/>
      <c r="D1" s="67"/>
      <c r="E1" s="67"/>
      <c r="F1" s="67"/>
      <c r="G1" s="67"/>
    </row>
    <row r="2" spans="1:7" x14ac:dyDescent="0.25">
      <c r="A2" s="254" t="s">
        <v>554</v>
      </c>
      <c r="B2" s="67"/>
      <c r="C2" s="67"/>
      <c r="D2" s="67"/>
      <c r="E2" s="67"/>
      <c r="F2" s="67"/>
      <c r="G2" s="67"/>
    </row>
    <row r="3" spans="1:7" x14ac:dyDescent="0.25">
      <c r="A3" s="257"/>
      <c r="B3" s="67"/>
      <c r="C3" s="67"/>
      <c r="D3" s="67"/>
      <c r="E3" s="67"/>
      <c r="F3" s="67"/>
      <c r="G3" s="258" t="s">
        <v>860</v>
      </c>
    </row>
    <row r="4" spans="1:7" ht="26.25" x14ac:dyDescent="0.25">
      <c r="A4" s="839"/>
      <c r="B4" s="184" t="s">
        <v>258</v>
      </c>
      <c r="C4" s="184" t="s">
        <v>259</v>
      </c>
      <c r="D4" s="184" t="s">
        <v>260</v>
      </c>
      <c r="E4" s="184" t="s">
        <v>261</v>
      </c>
      <c r="F4" s="184" t="s">
        <v>262</v>
      </c>
      <c r="G4" s="252" t="s">
        <v>263</v>
      </c>
    </row>
    <row r="5" spans="1:7" x14ac:dyDescent="0.25">
      <c r="A5" s="840"/>
      <c r="B5" s="829" t="s">
        <v>264</v>
      </c>
      <c r="C5" s="829" t="s">
        <v>265</v>
      </c>
      <c r="D5" s="829" t="s">
        <v>266</v>
      </c>
      <c r="E5" s="829" t="s">
        <v>267</v>
      </c>
      <c r="F5" s="829" t="s">
        <v>268</v>
      </c>
      <c r="G5" s="831" t="s">
        <v>269</v>
      </c>
    </row>
    <row r="6" spans="1:7" x14ac:dyDescent="0.25">
      <c r="A6" s="841"/>
      <c r="B6" s="835"/>
      <c r="C6" s="835"/>
      <c r="D6" s="835"/>
      <c r="E6" s="835"/>
      <c r="F6" s="835"/>
      <c r="G6" s="838"/>
    </row>
    <row r="7" spans="1:7" x14ac:dyDescent="0.25">
      <c r="A7" s="79">
        <v>2014</v>
      </c>
      <c r="B7" s="107">
        <v>97.044267308665098</v>
      </c>
      <c r="C7" s="107">
        <v>95.741054912921797</v>
      </c>
      <c r="D7" s="107">
        <v>98.97804346560514</v>
      </c>
      <c r="E7" s="107">
        <v>105.65232916969426</v>
      </c>
      <c r="F7" s="107">
        <v>97.650385266181431</v>
      </c>
      <c r="G7" s="107">
        <v>93.139579206166673</v>
      </c>
    </row>
    <row r="8" spans="1:7" x14ac:dyDescent="0.25">
      <c r="A8" s="79">
        <v>2015</v>
      </c>
      <c r="B8" s="107">
        <v>100</v>
      </c>
      <c r="C8" s="107">
        <v>100</v>
      </c>
      <c r="D8" s="107">
        <v>100</v>
      </c>
      <c r="E8" s="107">
        <v>100</v>
      </c>
      <c r="F8" s="107">
        <v>100</v>
      </c>
      <c r="G8" s="107">
        <v>100</v>
      </c>
    </row>
    <row r="9" spans="1:7" x14ac:dyDescent="0.25">
      <c r="A9" s="79">
        <v>2016</v>
      </c>
      <c r="B9" s="107">
        <v>108.12970181590553</v>
      </c>
      <c r="C9" s="107">
        <v>102.93494165479353</v>
      </c>
      <c r="D9" s="107">
        <v>117.68257505700821</v>
      </c>
      <c r="E9" s="107">
        <v>109.75120839646208</v>
      </c>
      <c r="F9" s="107">
        <v>96.970058352616732</v>
      </c>
      <c r="G9" s="107">
        <v>101.0734583459427</v>
      </c>
    </row>
    <row r="10" spans="1:7" x14ac:dyDescent="0.25">
      <c r="A10" s="79">
        <v>2017</v>
      </c>
      <c r="B10" s="107">
        <v>109.47423462233132</v>
      </c>
      <c r="C10" s="107">
        <v>110.00852791577081</v>
      </c>
      <c r="D10" s="107">
        <v>111.13149011778711</v>
      </c>
      <c r="E10" s="107">
        <v>131.97109052384747</v>
      </c>
      <c r="F10" s="107">
        <v>92.968653532595638</v>
      </c>
      <c r="G10" s="107">
        <v>103.28072579226171</v>
      </c>
    </row>
    <row r="11" spans="1:7" x14ac:dyDescent="0.25">
      <c r="A11" s="79">
        <v>2018</v>
      </c>
      <c r="B11" s="107">
        <v>113.4</v>
      </c>
      <c r="C11" s="107">
        <v>108.4</v>
      </c>
      <c r="D11" s="107">
        <v>124.9</v>
      </c>
      <c r="E11" s="107">
        <v>120.2</v>
      </c>
      <c r="F11" s="107">
        <v>99.9</v>
      </c>
      <c r="G11" s="107">
        <v>103.4</v>
      </c>
    </row>
    <row r="12" spans="1:7" x14ac:dyDescent="0.25">
      <c r="A12" s="2"/>
      <c r="B12" s="637"/>
      <c r="C12" s="368"/>
      <c r="D12" s="368"/>
      <c r="E12" s="368"/>
      <c r="F12" s="368"/>
      <c r="G12" s="368"/>
    </row>
    <row r="13" spans="1:7" x14ac:dyDescent="0.25">
      <c r="A13" s="566">
        <v>2018</v>
      </c>
      <c r="B13" s="509"/>
      <c r="C13" s="509"/>
      <c r="D13" s="509"/>
      <c r="E13" s="509"/>
      <c r="F13" s="509"/>
      <c r="G13" s="509"/>
    </row>
    <row r="14" spans="1:7" x14ac:dyDescent="0.25">
      <c r="A14" s="586" t="s">
        <v>364</v>
      </c>
      <c r="B14" s="638">
        <v>94.101202400000005</v>
      </c>
      <c r="C14" s="638">
        <v>84.321206599999996</v>
      </c>
      <c r="D14" s="638">
        <v>112.4292837</v>
      </c>
      <c r="E14" s="638">
        <v>76.227821599999999</v>
      </c>
      <c r="F14" s="638">
        <v>91.309256000000005</v>
      </c>
      <c r="G14" s="638">
        <v>84.620170799999997</v>
      </c>
    </row>
    <row r="15" spans="1:7" s="59" customFormat="1" x14ac:dyDescent="0.25">
      <c r="A15" s="586" t="s">
        <v>380</v>
      </c>
      <c r="B15" s="639">
        <v>107.2</v>
      </c>
      <c r="C15" s="639">
        <v>92.7</v>
      </c>
      <c r="D15" s="509">
        <v>135.69999999999999</v>
      </c>
      <c r="E15" s="509">
        <v>81.599999999999994</v>
      </c>
      <c r="F15" s="509">
        <v>102.3</v>
      </c>
      <c r="G15" s="509">
        <v>91</v>
      </c>
    </row>
    <row r="16" spans="1:7" x14ac:dyDescent="0.25">
      <c r="A16" s="586" t="s">
        <v>370</v>
      </c>
      <c r="B16" s="638">
        <v>121.24601989999999</v>
      </c>
      <c r="C16" s="638">
        <v>98.015838200000005</v>
      </c>
      <c r="D16" s="638">
        <v>163.9692905</v>
      </c>
      <c r="E16" s="638">
        <v>87.734380999999999</v>
      </c>
      <c r="F16" s="638">
        <v>111.2497307</v>
      </c>
      <c r="G16" s="638">
        <v>98.025182799999996</v>
      </c>
    </row>
    <row r="17" spans="1:7" x14ac:dyDescent="0.25">
      <c r="A17" s="586" t="s">
        <v>580</v>
      </c>
      <c r="B17" s="108">
        <v>111.7325404</v>
      </c>
      <c r="C17" s="108">
        <v>97.707374299999998</v>
      </c>
      <c r="D17" s="277">
        <v>131.60735600000001</v>
      </c>
      <c r="E17" s="277">
        <v>131.13492170000001</v>
      </c>
      <c r="F17" s="277">
        <v>117.0136942</v>
      </c>
      <c r="G17" s="277">
        <v>94.876463299999998</v>
      </c>
    </row>
    <row r="18" spans="1:7" x14ac:dyDescent="0.25">
      <c r="A18" s="586" t="s">
        <v>372</v>
      </c>
      <c r="B18" s="277">
        <v>122.305149</v>
      </c>
      <c r="C18" s="277">
        <v>114.70996239999999</v>
      </c>
      <c r="D18" s="277">
        <v>142.77462610000001</v>
      </c>
      <c r="E18" s="277">
        <v>123.01342080000001</v>
      </c>
      <c r="F18" s="277">
        <v>128.00147340000001</v>
      </c>
      <c r="G18" s="277">
        <v>100.0416357</v>
      </c>
    </row>
    <row r="19" spans="1:7" x14ac:dyDescent="0.25">
      <c r="A19" s="586" t="s">
        <v>373</v>
      </c>
      <c r="B19" s="277">
        <v>113.2173773</v>
      </c>
      <c r="C19" s="277">
        <v>110.75317560000001</v>
      </c>
      <c r="D19" s="277">
        <v>120.1543669</v>
      </c>
      <c r="E19" s="277">
        <v>100.4891229</v>
      </c>
      <c r="F19" s="277">
        <v>108.6400076</v>
      </c>
      <c r="G19" s="277">
        <v>110.1691371</v>
      </c>
    </row>
    <row r="20" spans="1:7" s="59" customFormat="1" x14ac:dyDescent="0.25">
      <c r="A20" s="586" t="s">
        <v>630</v>
      </c>
      <c r="B20" s="277">
        <v>123.5</v>
      </c>
      <c r="C20" s="408">
        <v>120.0893794</v>
      </c>
      <c r="D20" s="408">
        <v>143.00722429999999</v>
      </c>
      <c r="E20" s="408">
        <v>105.0095287</v>
      </c>
      <c r="F20" s="408">
        <v>100.3113178</v>
      </c>
      <c r="G20" s="408">
        <v>106.4865595</v>
      </c>
    </row>
    <row r="21" spans="1:7" x14ac:dyDescent="0.25">
      <c r="A21" s="586" t="s">
        <v>375</v>
      </c>
      <c r="B21" s="277">
        <v>101.4429379</v>
      </c>
      <c r="C21" s="277">
        <v>106.63544640000001</v>
      </c>
      <c r="D21" s="277">
        <v>100.6485678</v>
      </c>
      <c r="E21" s="277">
        <v>114.59168560000001</v>
      </c>
      <c r="F21" s="277">
        <v>61.226180200000002</v>
      </c>
      <c r="G21" s="277">
        <v>98.871155200000004</v>
      </c>
    </row>
    <row r="22" spans="1:7" s="59" customFormat="1" x14ac:dyDescent="0.25">
      <c r="A22" s="216" t="s">
        <v>1106</v>
      </c>
      <c r="B22" s="277">
        <v>115.6154508</v>
      </c>
      <c r="C22" s="277">
        <v>120.7583412</v>
      </c>
      <c r="D22" s="277">
        <v>116.0913997</v>
      </c>
      <c r="E22" s="277">
        <v>146.62819579999999</v>
      </c>
      <c r="F22" s="277">
        <v>92.742553799999996</v>
      </c>
      <c r="G22" s="277">
        <v>103.5084598</v>
      </c>
    </row>
    <row r="23" spans="1:7" s="59" customFormat="1" x14ac:dyDescent="0.25">
      <c r="A23" s="586" t="s">
        <v>377</v>
      </c>
      <c r="B23" s="277">
        <v>120.0927741</v>
      </c>
      <c r="C23" s="277">
        <v>132.58227780000001</v>
      </c>
      <c r="D23" s="277">
        <v>93.483698399999994</v>
      </c>
      <c r="E23" s="277">
        <v>185.85198339999999</v>
      </c>
      <c r="F23" s="277">
        <v>107.5050463</v>
      </c>
      <c r="G23" s="277">
        <v>129.35828280000001</v>
      </c>
    </row>
    <row r="24" spans="1:7" x14ac:dyDescent="0.25">
      <c r="A24" s="586" t="s">
        <v>378</v>
      </c>
      <c r="B24" s="277">
        <v>115.497927</v>
      </c>
      <c r="C24" s="277">
        <v>121.2081661</v>
      </c>
      <c r="D24" s="277">
        <v>109.8860395</v>
      </c>
      <c r="E24" s="277">
        <v>149.77267090000001</v>
      </c>
      <c r="F24" s="277">
        <v>93.029919899999996</v>
      </c>
      <c r="G24" s="277">
        <v>111.2726916</v>
      </c>
    </row>
    <row r="25" spans="1:7" x14ac:dyDescent="0.25">
      <c r="A25" s="470" t="s">
        <v>379</v>
      </c>
      <c r="B25" s="277">
        <v>115.3651662</v>
      </c>
      <c r="C25" s="277">
        <v>101.7125648</v>
      </c>
      <c r="D25" s="277">
        <v>129.34683039999999</v>
      </c>
      <c r="E25" s="277">
        <v>139.87972210000001</v>
      </c>
      <c r="F25" s="277">
        <v>85.171744399999994</v>
      </c>
      <c r="G25" s="277">
        <v>112.03376729999999</v>
      </c>
    </row>
    <row r="26" spans="1:7" x14ac:dyDescent="0.25">
      <c r="A26" s="470"/>
      <c r="B26" s="277"/>
      <c r="C26" s="277"/>
      <c r="D26" s="277"/>
      <c r="E26" s="277"/>
      <c r="F26" s="277"/>
      <c r="G26" s="277"/>
    </row>
    <row r="27" spans="1:7" s="59" customFormat="1" ht="13.5" customHeight="1" x14ac:dyDescent="0.25">
      <c r="A27" s="687">
        <v>2019</v>
      </c>
      <c r="B27" s="277"/>
      <c r="C27" s="277"/>
      <c r="D27" s="277"/>
      <c r="E27" s="277"/>
      <c r="F27" s="277"/>
      <c r="G27" s="277"/>
    </row>
    <row r="28" spans="1:7" ht="20.25" customHeight="1" x14ac:dyDescent="0.25">
      <c r="A28" s="505" t="s">
        <v>1150</v>
      </c>
      <c r="B28" s="640">
        <v>83.1</v>
      </c>
      <c r="C28" s="640">
        <v>62</v>
      </c>
      <c r="D28" s="640">
        <v>101.4</v>
      </c>
      <c r="E28" s="640">
        <v>108.8</v>
      </c>
      <c r="F28" s="640">
        <v>70.3</v>
      </c>
      <c r="G28" s="640">
        <v>78.599999999999994</v>
      </c>
    </row>
    <row r="29" spans="1:7" ht="15.75" x14ac:dyDescent="0.25">
      <c r="A29" s="135" t="s">
        <v>1038</v>
      </c>
      <c r="B29" s="135"/>
    </row>
    <row r="30" spans="1:7" x14ac:dyDescent="0.25">
      <c r="A30" s="531" t="s">
        <v>1037</v>
      </c>
      <c r="B30" s="135"/>
      <c r="C30"/>
      <c r="D30"/>
      <c r="E30"/>
      <c r="F30"/>
      <c r="G30"/>
    </row>
    <row r="31" spans="1:7" x14ac:dyDescent="0.25">
      <c r="A31" s="531"/>
      <c r="B31" s="135"/>
      <c r="C31"/>
      <c r="D31"/>
      <c r="E31"/>
      <c r="F31"/>
      <c r="G31"/>
    </row>
  </sheetData>
  <mergeCells count="7">
    <mergeCell ref="G5:G6"/>
    <mergeCell ref="A4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zoomScale="85" zoomScaleNormal="85" workbookViewId="0">
      <selection activeCell="I20" sqref="I20"/>
    </sheetView>
  </sheetViews>
  <sheetFormatPr defaultRowHeight="15" x14ac:dyDescent="0.25"/>
  <cols>
    <col min="1" max="1" width="5.28515625" style="92" customWidth="1"/>
    <col min="2" max="2" width="32.42578125" style="92" customWidth="1"/>
    <col min="3" max="3" width="7.7109375" style="92" customWidth="1"/>
    <col min="4" max="12" width="9.140625" style="92"/>
    <col min="13" max="16" width="9.140625" style="78"/>
    <col min="17" max="16384" width="9.140625" style="92"/>
  </cols>
  <sheetData>
    <row r="1" spans="1:16" x14ac:dyDescent="0.25">
      <c r="A1" s="74" t="s">
        <v>276</v>
      </c>
      <c r="B1" s="75"/>
      <c r="C1" s="75"/>
    </row>
    <row r="2" spans="1:16" x14ac:dyDescent="0.25">
      <c r="A2" s="166" t="s">
        <v>642</v>
      </c>
      <c r="B2" s="75"/>
      <c r="C2" s="75"/>
    </row>
    <row r="3" spans="1:16" x14ac:dyDescent="0.25">
      <c r="A3" s="61"/>
      <c r="B3" s="75"/>
      <c r="C3" s="75"/>
      <c r="D3" s="334"/>
      <c r="E3" s="334"/>
      <c r="F3" s="334"/>
      <c r="G3" s="334"/>
      <c r="L3" s="460"/>
      <c r="M3" s="460"/>
      <c r="N3" s="460"/>
      <c r="P3" s="460" t="s">
        <v>862</v>
      </c>
    </row>
    <row r="4" spans="1:16" x14ac:dyDescent="0.25">
      <c r="A4" s="842"/>
      <c r="B4" s="843"/>
      <c r="C4" s="844">
        <v>2018</v>
      </c>
      <c r="D4" s="743">
        <v>2018</v>
      </c>
      <c r="E4" s="744"/>
      <c r="F4" s="744"/>
      <c r="G4" s="744"/>
      <c r="H4" s="744"/>
      <c r="I4" s="744"/>
      <c r="J4" s="744"/>
      <c r="K4" s="744"/>
      <c r="L4" s="744"/>
      <c r="M4" s="744"/>
      <c r="N4" s="744"/>
      <c r="O4" s="745"/>
      <c r="P4" s="662">
        <v>2019</v>
      </c>
    </row>
    <row r="5" spans="1:16" ht="30" x14ac:dyDescent="0.25">
      <c r="A5" s="842"/>
      <c r="B5" s="843"/>
      <c r="C5" s="844"/>
      <c r="D5" s="471" t="s">
        <v>663</v>
      </c>
      <c r="E5" s="471" t="s">
        <v>632</v>
      </c>
      <c r="F5" s="506" t="s">
        <v>633</v>
      </c>
      <c r="G5" s="506" t="s">
        <v>662</v>
      </c>
      <c r="H5" s="517" t="s">
        <v>634</v>
      </c>
      <c r="I5" s="532" t="s">
        <v>664</v>
      </c>
      <c r="J5" s="532" t="s">
        <v>984</v>
      </c>
      <c r="K5" s="548" t="s">
        <v>989</v>
      </c>
      <c r="L5" s="379" t="s">
        <v>1039</v>
      </c>
      <c r="M5" s="379" t="s">
        <v>635</v>
      </c>
      <c r="N5" s="581" t="s">
        <v>805</v>
      </c>
      <c r="O5" s="581" t="s">
        <v>1151</v>
      </c>
      <c r="P5" s="471" t="s">
        <v>1152</v>
      </c>
    </row>
    <row r="6" spans="1:16" ht="25.5" x14ac:dyDescent="0.25">
      <c r="A6" s="62" t="s">
        <v>140</v>
      </c>
      <c r="B6" s="318" t="s">
        <v>141</v>
      </c>
      <c r="C6" s="463">
        <v>102.175151775</v>
      </c>
      <c r="D6" s="507">
        <v>77.584589300000005</v>
      </c>
      <c r="E6" s="507">
        <v>85.026778500000006</v>
      </c>
      <c r="F6" s="557">
        <v>92.283145899999994</v>
      </c>
      <c r="G6" s="557">
        <v>80.522220599999997</v>
      </c>
      <c r="H6" s="558">
        <v>99.379494800000003</v>
      </c>
      <c r="I6" s="518">
        <v>91.320189099999993</v>
      </c>
      <c r="J6" s="541">
        <v>112.2841949</v>
      </c>
      <c r="K6" s="558">
        <v>102.70947099999999</v>
      </c>
      <c r="L6" s="558">
        <v>121.0098686</v>
      </c>
      <c r="M6" s="507">
        <v>126.8647244</v>
      </c>
      <c r="N6" s="468">
        <v>131.34691290000001</v>
      </c>
      <c r="O6" s="468">
        <v>105.77023130000001</v>
      </c>
      <c r="P6" s="468">
        <v>54.57</v>
      </c>
    </row>
    <row r="7" spans="1:16" ht="25.5" x14ac:dyDescent="0.25">
      <c r="A7" s="63" t="s">
        <v>173</v>
      </c>
      <c r="B7" s="318" t="s">
        <v>142</v>
      </c>
      <c r="C7" s="464">
        <v>121.69530164166666</v>
      </c>
      <c r="D7" s="468">
        <v>110.9984973</v>
      </c>
      <c r="E7" s="468">
        <v>104.4042621</v>
      </c>
      <c r="F7" s="468">
        <v>119.2969418</v>
      </c>
      <c r="G7" s="468">
        <v>116.0238109</v>
      </c>
      <c r="H7" s="518">
        <v>115.1994086</v>
      </c>
      <c r="I7" s="518">
        <v>116.4072717</v>
      </c>
      <c r="J7" s="518">
        <v>126.09465489999999</v>
      </c>
      <c r="K7" s="518">
        <v>116.5111962</v>
      </c>
      <c r="L7" s="518">
        <v>131.66931510000001</v>
      </c>
      <c r="M7" s="468">
        <v>105.5222976</v>
      </c>
      <c r="N7" s="468">
        <v>153.7454635</v>
      </c>
      <c r="O7" s="468">
        <v>144.47049999999999</v>
      </c>
      <c r="P7" s="468">
        <v>101.96</v>
      </c>
    </row>
    <row r="8" spans="1:16" ht="25.5" x14ac:dyDescent="0.25">
      <c r="A8" s="63" t="s">
        <v>174</v>
      </c>
      <c r="B8" s="318" t="s">
        <v>143</v>
      </c>
      <c r="C8" s="464">
        <v>81.596503133333343</v>
      </c>
      <c r="D8" s="468">
        <v>55.188165499999997</v>
      </c>
      <c r="E8" s="468">
        <v>73.897169700000006</v>
      </c>
      <c r="F8" s="468">
        <v>71.611982400000002</v>
      </c>
      <c r="G8" s="468">
        <v>40.920964599999998</v>
      </c>
      <c r="H8" s="518">
        <v>79.163123900000002</v>
      </c>
      <c r="I8" s="518">
        <v>63.6721</v>
      </c>
      <c r="J8" s="518">
        <v>97.540987999999999</v>
      </c>
      <c r="K8" s="518">
        <v>80.829420400000004</v>
      </c>
      <c r="L8" s="518">
        <v>99.877385200000006</v>
      </c>
      <c r="M8" s="468">
        <v>133.7926899</v>
      </c>
      <c r="N8" s="468">
        <v>104.5841513</v>
      </c>
      <c r="O8" s="468">
        <v>78.079896700000006</v>
      </c>
      <c r="P8" s="468">
        <v>16.2774416</v>
      </c>
    </row>
    <row r="9" spans="1:16" ht="25.5" x14ac:dyDescent="0.25">
      <c r="A9" s="63" t="s">
        <v>175</v>
      </c>
      <c r="B9" s="318" t="s">
        <v>144</v>
      </c>
      <c r="C9" s="464">
        <v>90.461280316666659</v>
      </c>
      <c r="D9" s="468">
        <v>31.2163179</v>
      </c>
      <c r="E9" s="468">
        <v>38.801316100000001</v>
      </c>
      <c r="F9" s="468">
        <v>57.158478299999999</v>
      </c>
      <c r="G9" s="468">
        <v>98.606946300000004</v>
      </c>
      <c r="H9" s="518">
        <v>100.0895448</v>
      </c>
      <c r="I9" s="518">
        <v>92.809250199999994</v>
      </c>
      <c r="J9" s="518">
        <v>93.3044048</v>
      </c>
      <c r="K9" s="518">
        <v>116.670866</v>
      </c>
      <c r="L9" s="518">
        <v>137.73320200000001</v>
      </c>
      <c r="M9" s="468">
        <v>137.07016039999999</v>
      </c>
      <c r="N9" s="468">
        <v>127.1728888</v>
      </c>
      <c r="O9" s="468">
        <v>54.901988199999998</v>
      </c>
      <c r="P9" s="468">
        <v>15.913224700000001</v>
      </c>
    </row>
    <row r="10" spans="1:16" x14ac:dyDescent="0.25">
      <c r="A10" s="326"/>
      <c r="B10" s="317"/>
      <c r="C10" s="294"/>
      <c r="D10" s="124"/>
      <c r="E10" s="466"/>
      <c r="F10" s="468"/>
      <c r="G10" s="468"/>
      <c r="H10" s="518"/>
      <c r="I10" s="80"/>
      <c r="J10" s="518"/>
      <c r="K10" s="582"/>
      <c r="L10" s="518"/>
      <c r="M10" s="376"/>
      <c r="N10" s="468"/>
      <c r="O10" s="468"/>
    </row>
    <row r="11" spans="1:16" ht="25.5" x14ac:dyDescent="0.25">
      <c r="A11" s="62" t="s">
        <v>145</v>
      </c>
      <c r="B11" s="241" t="s">
        <v>146</v>
      </c>
      <c r="C11" s="464">
        <v>106.75662718333336</v>
      </c>
      <c r="D11" s="468">
        <v>79.637179399999994</v>
      </c>
      <c r="E11" s="468">
        <v>96.392426</v>
      </c>
      <c r="F11" s="468">
        <v>104.4316271</v>
      </c>
      <c r="G11" s="518">
        <v>99.759072799999998</v>
      </c>
      <c r="H11" s="518">
        <v>122.8323017</v>
      </c>
      <c r="I11" s="518">
        <v>109.70721210000001</v>
      </c>
      <c r="J11" s="518">
        <v>118.3201162</v>
      </c>
      <c r="K11" s="518">
        <v>93.321472900000003</v>
      </c>
      <c r="L11" s="518">
        <v>115.2318082</v>
      </c>
      <c r="M11" s="468">
        <v>126.09657609999999</v>
      </c>
      <c r="N11" s="468">
        <v>108.99433980000001</v>
      </c>
      <c r="O11" s="468">
        <v>106.3553939</v>
      </c>
      <c r="P11" s="468">
        <v>72.498959299999996</v>
      </c>
    </row>
    <row r="12" spans="1:16" ht="25.5" x14ac:dyDescent="0.25">
      <c r="A12" s="62">
        <v>10</v>
      </c>
      <c r="B12" s="241" t="s">
        <v>147</v>
      </c>
      <c r="C12" s="464">
        <v>110.38475106666665</v>
      </c>
      <c r="D12" s="468">
        <v>91.154953300000003</v>
      </c>
      <c r="E12" s="468">
        <v>95.728731499999995</v>
      </c>
      <c r="F12" s="468">
        <v>105.388655</v>
      </c>
      <c r="G12" s="518">
        <v>107.7708808</v>
      </c>
      <c r="H12" s="518">
        <v>107.1680575</v>
      </c>
      <c r="I12" s="518">
        <v>122.75295970000001</v>
      </c>
      <c r="J12" s="518">
        <v>118.9382964</v>
      </c>
      <c r="K12" s="518">
        <v>117.09067229999999</v>
      </c>
      <c r="L12" s="518">
        <v>109.40125860000001</v>
      </c>
      <c r="M12" s="468">
        <v>123.0764973</v>
      </c>
      <c r="N12" s="468">
        <v>115.13816679999999</v>
      </c>
      <c r="O12" s="468">
        <v>111.0078836</v>
      </c>
      <c r="P12" s="468">
        <v>89.414076800000004</v>
      </c>
    </row>
    <row r="13" spans="1:16" ht="25.5" x14ac:dyDescent="0.25">
      <c r="A13" s="62">
        <v>11</v>
      </c>
      <c r="B13" s="241" t="s">
        <v>148</v>
      </c>
      <c r="C13" s="464">
        <v>117.136568775</v>
      </c>
      <c r="D13" s="468">
        <v>63.221025099999999</v>
      </c>
      <c r="E13" s="468">
        <v>83.154944299999997</v>
      </c>
      <c r="F13" s="468">
        <v>90.512310099999993</v>
      </c>
      <c r="G13" s="518">
        <v>133.12848399999999</v>
      </c>
      <c r="H13" s="518">
        <v>123.3318034</v>
      </c>
      <c r="I13" s="518">
        <v>115.61121230000001</v>
      </c>
      <c r="J13" s="518">
        <v>132.207773</v>
      </c>
      <c r="K13" s="518">
        <v>178.54730749999999</v>
      </c>
      <c r="L13" s="518">
        <v>84.9954903</v>
      </c>
      <c r="M13" s="468">
        <v>205.6637144</v>
      </c>
      <c r="N13" s="468">
        <v>95.814392299999994</v>
      </c>
      <c r="O13" s="468">
        <v>99.450368600000004</v>
      </c>
      <c r="P13" s="468">
        <v>68.613096600000006</v>
      </c>
    </row>
    <row r="14" spans="1:16" ht="25.5" x14ac:dyDescent="0.25">
      <c r="A14" s="62">
        <v>12</v>
      </c>
      <c r="B14" s="241" t="s">
        <v>149</v>
      </c>
      <c r="C14" s="464">
        <v>6.4768045166666672</v>
      </c>
      <c r="D14" s="468">
        <v>52.184538199999999</v>
      </c>
      <c r="E14" s="468">
        <v>25.537116000000001</v>
      </c>
      <c r="F14" s="468">
        <v>0</v>
      </c>
      <c r="G14" s="518">
        <v>0</v>
      </c>
      <c r="H14" s="518">
        <v>0</v>
      </c>
      <c r="I14" s="518">
        <v>0</v>
      </c>
      <c r="J14" s="518">
        <v>0</v>
      </c>
      <c r="K14" s="518">
        <v>0</v>
      </c>
      <c r="L14" s="518">
        <v>0</v>
      </c>
      <c r="M14" s="468">
        <v>0</v>
      </c>
      <c r="N14" s="468">
        <v>0</v>
      </c>
      <c r="O14" s="468">
        <v>0</v>
      </c>
      <c r="P14" s="468">
        <v>0</v>
      </c>
    </row>
    <row r="15" spans="1:16" ht="25.5" x14ac:dyDescent="0.25">
      <c r="A15" s="62">
        <v>13</v>
      </c>
      <c r="B15" s="241" t="s">
        <v>150</v>
      </c>
      <c r="C15" s="464">
        <v>85.590302508333323</v>
      </c>
      <c r="D15" s="468">
        <v>77.107105099999998</v>
      </c>
      <c r="E15" s="468">
        <v>96.758841700000005</v>
      </c>
      <c r="F15" s="468">
        <v>95.038880199999994</v>
      </c>
      <c r="G15" s="518">
        <v>88.558368200000004</v>
      </c>
      <c r="H15" s="518">
        <v>100.4749071</v>
      </c>
      <c r="I15" s="518">
        <v>96.712833700000004</v>
      </c>
      <c r="J15" s="518">
        <v>90.233361000000002</v>
      </c>
      <c r="K15" s="518">
        <v>64.516223400000001</v>
      </c>
      <c r="L15" s="518">
        <v>91.1949939</v>
      </c>
      <c r="M15" s="468">
        <v>91.092491499999994</v>
      </c>
      <c r="N15" s="468">
        <v>68.644282200000006</v>
      </c>
      <c r="O15" s="468">
        <v>66.751342100000002</v>
      </c>
      <c r="P15" s="468">
        <v>56.683119300000001</v>
      </c>
    </row>
    <row r="16" spans="1:16" ht="25.5" x14ac:dyDescent="0.25">
      <c r="A16" s="62">
        <v>14</v>
      </c>
      <c r="B16" s="241" t="s">
        <v>151</v>
      </c>
      <c r="C16" s="464">
        <v>55.67140623333335</v>
      </c>
      <c r="D16" s="468">
        <v>50.757506200000002</v>
      </c>
      <c r="E16" s="468">
        <v>49.802612500000002</v>
      </c>
      <c r="F16" s="468">
        <v>64.778767900000005</v>
      </c>
      <c r="G16" s="518">
        <v>54.260798700000002</v>
      </c>
      <c r="H16" s="518">
        <v>48.610129000000001</v>
      </c>
      <c r="I16" s="518">
        <v>68.189140800000004</v>
      </c>
      <c r="J16" s="518">
        <v>60.286348099999998</v>
      </c>
      <c r="K16" s="518">
        <v>55.249659299999998</v>
      </c>
      <c r="L16" s="518">
        <v>58.190187799999997</v>
      </c>
      <c r="M16" s="468">
        <v>57.768626099999999</v>
      </c>
      <c r="N16" s="468">
        <v>50.771199600000003</v>
      </c>
      <c r="O16" s="468">
        <v>49.3918988</v>
      </c>
      <c r="P16" s="468">
        <v>41.342978100000003</v>
      </c>
    </row>
    <row r="17" spans="1:16" ht="25.5" x14ac:dyDescent="0.25">
      <c r="A17" s="62">
        <v>15</v>
      </c>
      <c r="B17" s="241" t="s">
        <v>152</v>
      </c>
      <c r="C17" s="464">
        <v>97.887570999999994</v>
      </c>
      <c r="D17" s="468">
        <v>101.53173150000001</v>
      </c>
      <c r="E17" s="468">
        <v>103.8877858</v>
      </c>
      <c r="F17" s="468">
        <v>102.2558894</v>
      </c>
      <c r="G17" s="518">
        <v>76.286941600000006</v>
      </c>
      <c r="H17" s="518">
        <v>93.239391999999995</v>
      </c>
      <c r="I17" s="518">
        <v>98.036480499999996</v>
      </c>
      <c r="J17" s="518">
        <v>99.328356099999993</v>
      </c>
      <c r="K17" s="518">
        <v>61.966831499999998</v>
      </c>
      <c r="L17" s="518">
        <v>106.0230554</v>
      </c>
      <c r="M17" s="468">
        <v>121.3596701</v>
      </c>
      <c r="N17" s="468">
        <v>103.80077300000001</v>
      </c>
      <c r="O17" s="468">
        <v>106.9339451</v>
      </c>
      <c r="P17" s="468">
        <v>80.273681499999995</v>
      </c>
    </row>
    <row r="18" spans="1:16" ht="102" x14ac:dyDescent="0.25">
      <c r="A18" s="62">
        <v>16</v>
      </c>
      <c r="B18" s="241" t="s">
        <v>153</v>
      </c>
      <c r="C18" s="464">
        <v>90.610582883333336</v>
      </c>
      <c r="D18" s="468">
        <v>67.559046800000004</v>
      </c>
      <c r="E18" s="468">
        <v>67.996745300000001</v>
      </c>
      <c r="F18" s="468">
        <v>79.644315700000007</v>
      </c>
      <c r="G18" s="518">
        <v>85.766082299999994</v>
      </c>
      <c r="H18" s="518">
        <v>97.558465200000001</v>
      </c>
      <c r="I18" s="518">
        <v>99.460797700000001</v>
      </c>
      <c r="J18" s="518">
        <v>97.382672400000004</v>
      </c>
      <c r="K18" s="518">
        <v>90.685324499999993</v>
      </c>
      <c r="L18" s="518">
        <v>99.373461800000001</v>
      </c>
      <c r="M18" s="468">
        <v>105.7336952</v>
      </c>
      <c r="N18" s="468">
        <v>111.0470189</v>
      </c>
      <c r="O18" s="468">
        <v>85.119368800000004</v>
      </c>
      <c r="P18" s="468">
        <v>45.096343400000002</v>
      </c>
    </row>
    <row r="19" spans="1:16" ht="38.25" x14ac:dyDescent="0.25">
      <c r="A19" s="62">
        <v>17</v>
      </c>
      <c r="B19" s="241" t="s">
        <v>154</v>
      </c>
      <c r="C19" s="464">
        <v>142.0322816</v>
      </c>
      <c r="D19" s="468">
        <v>144.06346099999999</v>
      </c>
      <c r="E19" s="468">
        <v>125.3157375</v>
      </c>
      <c r="F19" s="468">
        <v>145.3204661</v>
      </c>
      <c r="G19" s="518">
        <v>135.7545527</v>
      </c>
      <c r="H19" s="518">
        <v>146.27414769999999</v>
      </c>
      <c r="I19" s="518">
        <v>133.86671999999999</v>
      </c>
      <c r="J19" s="518">
        <v>145.6961991</v>
      </c>
      <c r="K19" s="518">
        <v>141.13226499999999</v>
      </c>
      <c r="L19" s="518">
        <v>143.85579809999999</v>
      </c>
      <c r="M19" s="468">
        <v>141.40715599999999</v>
      </c>
      <c r="N19" s="468">
        <v>149.61442510000001</v>
      </c>
      <c r="O19" s="468">
        <v>152.08645089999999</v>
      </c>
      <c r="P19" s="468">
        <v>129.67916589999999</v>
      </c>
    </row>
    <row r="20" spans="1:16" ht="38.25" x14ac:dyDescent="0.25">
      <c r="A20" s="62">
        <v>18</v>
      </c>
      <c r="B20" s="241" t="s">
        <v>155</v>
      </c>
      <c r="C20" s="464">
        <v>112.38751734166665</v>
      </c>
      <c r="D20" s="468">
        <v>66.984410299999993</v>
      </c>
      <c r="E20" s="468">
        <v>77.219695000000002</v>
      </c>
      <c r="F20" s="468">
        <v>88.877068899999998</v>
      </c>
      <c r="G20" s="518">
        <v>73.129554999999996</v>
      </c>
      <c r="H20" s="518">
        <v>73.644872100000001</v>
      </c>
      <c r="I20" s="518">
        <v>79.888717499999998</v>
      </c>
      <c r="J20" s="518">
        <v>77.686633499999999</v>
      </c>
      <c r="K20" s="518">
        <v>87.390726999999998</v>
      </c>
      <c r="L20" s="518">
        <v>130.94354680000001</v>
      </c>
      <c r="M20" s="468">
        <v>146.20338839999999</v>
      </c>
      <c r="N20" s="468">
        <v>200.22712189999999</v>
      </c>
      <c r="O20" s="468">
        <v>246.4544717</v>
      </c>
      <c r="P20" s="468">
        <v>68.509182800000005</v>
      </c>
    </row>
    <row r="21" spans="1:16" ht="51" x14ac:dyDescent="0.25">
      <c r="A21" s="62">
        <v>19</v>
      </c>
      <c r="B21" s="241" t="s">
        <v>156</v>
      </c>
      <c r="C21" s="464">
        <v>75.616681999999983</v>
      </c>
      <c r="D21" s="468">
        <v>1.3175806000000001</v>
      </c>
      <c r="E21" s="468">
        <v>108.5760076</v>
      </c>
      <c r="F21" s="468">
        <v>126.8917615</v>
      </c>
      <c r="G21" s="518">
        <v>30.972963199999999</v>
      </c>
      <c r="H21" s="518">
        <v>190.95939670000001</v>
      </c>
      <c r="I21" s="518">
        <v>63.8258729</v>
      </c>
      <c r="J21" s="518">
        <v>148.517179</v>
      </c>
      <c r="K21" s="518">
        <v>4.0823673999999999</v>
      </c>
      <c r="L21" s="518">
        <v>106.2711769</v>
      </c>
      <c r="M21" s="468">
        <v>54.8177296</v>
      </c>
      <c r="N21" s="468">
        <v>17.024173300000001</v>
      </c>
      <c r="O21" s="468">
        <v>54.143975300000001</v>
      </c>
      <c r="P21" s="468">
        <v>1.2264269999999999</v>
      </c>
    </row>
    <row r="22" spans="1:16" ht="51" x14ac:dyDescent="0.25">
      <c r="A22" s="64">
        <v>20</v>
      </c>
      <c r="B22" s="241" t="s">
        <v>157</v>
      </c>
      <c r="C22" s="464">
        <v>151.55955110000002</v>
      </c>
      <c r="D22" s="468">
        <v>128.7136433</v>
      </c>
      <c r="E22" s="468">
        <v>122.2799255</v>
      </c>
      <c r="F22" s="468">
        <v>126.8576656</v>
      </c>
      <c r="G22" s="518">
        <v>121.19462540000001</v>
      </c>
      <c r="H22" s="518">
        <v>178.77315060000001</v>
      </c>
      <c r="I22" s="518">
        <v>203.2002598</v>
      </c>
      <c r="J22" s="518">
        <v>183.8174224</v>
      </c>
      <c r="K22" s="518">
        <v>135.89626730000001</v>
      </c>
      <c r="L22" s="518">
        <v>169.97190710000001</v>
      </c>
      <c r="M22" s="468">
        <v>166.40645900000001</v>
      </c>
      <c r="N22" s="468">
        <v>161.60216449999999</v>
      </c>
      <c r="O22" s="468">
        <v>120.0011227</v>
      </c>
      <c r="P22" s="468">
        <v>101.3354439</v>
      </c>
    </row>
    <row r="23" spans="1:16" ht="51" x14ac:dyDescent="0.25">
      <c r="A23" s="62">
        <v>21</v>
      </c>
      <c r="B23" s="241" t="s">
        <v>158</v>
      </c>
      <c r="C23" s="464">
        <v>117.89853457499999</v>
      </c>
      <c r="D23" s="468">
        <v>79.906921400000002</v>
      </c>
      <c r="E23" s="468">
        <v>107.46358360000001</v>
      </c>
      <c r="F23" s="468">
        <v>133.987754</v>
      </c>
      <c r="G23" s="518">
        <v>89.448274100000006</v>
      </c>
      <c r="H23" s="518">
        <v>112.79073959999999</v>
      </c>
      <c r="I23" s="518">
        <v>142.82433700000001</v>
      </c>
      <c r="J23" s="518">
        <v>106.3757051</v>
      </c>
      <c r="K23" s="518">
        <v>60.585948799999997</v>
      </c>
      <c r="L23" s="518">
        <v>140.24812370000001</v>
      </c>
      <c r="M23" s="468">
        <v>137.19851080000001</v>
      </c>
      <c r="N23" s="468">
        <v>161.63637900000001</v>
      </c>
      <c r="O23" s="468">
        <v>142.31613780000001</v>
      </c>
      <c r="P23" s="468">
        <v>64.017017899999999</v>
      </c>
    </row>
    <row r="24" spans="1:16" ht="38.25" x14ac:dyDescent="0.25">
      <c r="A24" s="62">
        <v>22</v>
      </c>
      <c r="B24" s="241" t="s">
        <v>159</v>
      </c>
      <c r="C24" s="464">
        <v>123.1771754</v>
      </c>
      <c r="D24" s="468">
        <v>93.636347599999993</v>
      </c>
      <c r="E24" s="468">
        <v>107.7630563</v>
      </c>
      <c r="F24" s="468">
        <v>118.6952807</v>
      </c>
      <c r="G24" s="518">
        <v>122.65125209999999</v>
      </c>
      <c r="H24" s="518">
        <v>124.4256833</v>
      </c>
      <c r="I24" s="518">
        <v>145.42178519999999</v>
      </c>
      <c r="J24" s="518">
        <v>140.57726400000001</v>
      </c>
      <c r="K24" s="518">
        <v>122.7579848</v>
      </c>
      <c r="L24" s="518">
        <v>122.9269783</v>
      </c>
      <c r="M24" s="468">
        <v>138.97144499999999</v>
      </c>
      <c r="N24" s="468">
        <v>123.8419571</v>
      </c>
      <c r="O24" s="468">
        <v>116.45707040000001</v>
      </c>
      <c r="P24" s="468">
        <v>106.3749464</v>
      </c>
    </row>
    <row r="25" spans="1:16" ht="51" x14ac:dyDescent="0.25">
      <c r="A25" s="62">
        <v>23</v>
      </c>
      <c r="B25" s="241" t="s">
        <v>160</v>
      </c>
      <c r="C25" s="464">
        <v>118.35619284166667</v>
      </c>
      <c r="D25" s="468">
        <v>48.107868099999997</v>
      </c>
      <c r="E25" s="468">
        <v>61.290076200000001</v>
      </c>
      <c r="F25" s="468">
        <v>76.826786499999997</v>
      </c>
      <c r="G25" s="518">
        <v>107.8495683</v>
      </c>
      <c r="H25" s="518">
        <v>142.46414530000001</v>
      </c>
      <c r="I25" s="518">
        <v>134.5075224</v>
      </c>
      <c r="J25" s="518">
        <v>144.1586599</v>
      </c>
      <c r="K25" s="518">
        <v>155.2794834</v>
      </c>
      <c r="L25" s="518">
        <v>165.1189938</v>
      </c>
      <c r="M25" s="468">
        <v>164.7633653</v>
      </c>
      <c r="N25" s="468">
        <v>123.85957449999999</v>
      </c>
      <c r="O25" s="468">
        <v>96.048270400000007</v>
      </c>
      <c r="P25" s="468">
        <v>37.968429999999998</v>
      </c>
    </row>
    <row r="26" spans="1:16" ht="25.5" x14ac:dyDescent="0.25">
      <c r="A26" s="62">
        <v>24</v>
      </c>
      <c r="B26" s="241" t="s">
        <v>161</v>
      </c>
      <c r="C26" s="464">
        <v>114.08204468333332</v>
      </c>
      <c r="D26" s="468">
        <v>113.5328238</v>
      </c>
      <c r="E26" s="468">
        <v>115.98091650000001</v>
      </c>
      <c r="F26" s="468">
        <v>107.90901239999999</v>
      </c>
      <c r="G26" s="518">
        <v>107.7982461</v>
      </c>
      <c r="H26" s="518">
        <v>118.8516896</v>
      </c>
      <c r="I26" s="518">
        <v>117.17875340000001</v>
      </c>
      <c r="J26" s="518">
        <v>117.8224464</v>
      </c>
      <c r="K26" s="518">
        <v>96.913292200000001</v>
      </c>
      <c r="L26" s="518">
        <v>116.58435919999999</v>
      </c>
      <c r="M26" s="468">
        <v>128.68389490000001</v>
      </c>
      <c r="N26" s="468">
        <v>115.1765343</v>
      </c>
      <c r="O26" s="468">
        <v>112.5525674</v>
      </c>
      <c r="P26" s="468">
        <v>103.5583183</v>
      </c>
    </row>
    <row r="27" spans="1:16" ht="51" x14ac:dyDescent="0.25">
      <c r="A27" s="62">
        <v>25</v>
      </c>
      <c r="B27" s="241" t="s">
        <v>162</v>
      </c>
      <c r="C27" s="464">
        <v>100.25436336666668</v>
      </c>
      <c r="D27" s="468">
        <v>77.961584099999996</v>
      </c>
      <c r="E27" s="468">
        <v>88.546391299999996</v>
      </c>
      <c r="F27" s="468">
        <v>86.541191299999994</v>
      </c>
      <c r="G27" s="518">
        <v>95.338612499999996</v>
      </c>
      <c r="H27" s="518">
        <v>102.688098</v>
      </c>
      <c r="I27" s="518">
        <v>94.996333399999997</v>
      </c>
      <c r="J27" s="518">
        <v>104.9050687</v>
      </c>
      <c r="K27" s="518">
        <v>98.493571900000006</v>
      </c>
      <c r="L27" s="518">
        <v>108.8150479</v>
      </c>
      <c r="M27" s="468">
        <v>121.0641904</v>
      </c>
      <c r="N27" s="468">
        <v>118.1711478</v>
      </c>
      <c r="O27" s="468">
        <v>105.5311231</v>
      </c>
      <c r="P27" s="468">
        <v>76.857802100000001</v>
      </c>
    </row>
    <row r="28" spans="1:16" ht="51" x14ac:dyDescent="0.25">
      <c r="A28" s="62">
        <v>26</v>
      </c>
      <c r="B28" s="241" t="s">
        <v>163</v>
      </c>
      <c r="C28" s="464">
        <v>302.76629487499997</v>
      </c>
      <c r="D28" s="468">
        <v>194.54441650000001</v>
      </c>
      <c r="E28" s="468">
        <v>278.09459099999998</v>
      </c>
      <c r="F28" s="549" t="s">
        <v>985</v>
      </c>
      <c r="G28" s="518">
        <v>278.25418550000001</v>
      </c>
      <c r="H28" s="550" t="s">
        <v>985</v>
      </c>
      <c r="I28" s="518">
        <v>254.0713634</v>
      </c>
      <c r="J28" s="518">
        <v>281.18541329999999</v>
      </c>
      <c r="K28" s="551" t="s">
        <v>985</v>
      </c>
      <c r="L28" s="583" t="s">
        <v>985</v>
      </c>
      <c r="M28" s="583" t="s">
        <v>985</v>
      </c>
      <c r="N28" s="583" t="s">
        <v>985</v>
      </c>
      <c r="O28" s="583" t="s">
        <v>985</v>
      </c>
      <c r="P28" s="468">
        <v>260.03597939999997</v>
      </c>
    </row>
    <row r="29" spans="1:16" ht="25.5" x14ac:dyDescent="0.25">
      <c r="A29" s="62">
        <v>27</v>
      </c>
      <c r="B29" s="241" t="s">
        <v>164</v>
      </c>
      <c r="C29" s="464">
        <v>153.537754775</v>
      </c>
      <c r="D29" s="468">
        <v>133.63666499999999</v>
      </c>
      <c r="E29" s="468">
        <v>149.92695710000001</v>
      </c>
      <c r="F29" s="468">
        <v>168.5722916</v>
      </c>
      <c r="G29" s="518">
        <v>167.7523822</v>
      </c>
      <c r="H29" s="518">
        <v>162.77943719999999</v>
      </c>
      <c r="I29" s="518">
        <v>161.90787280000001</v>
      </c>
      <c r="J29" s="518">
        <v>166.8380267</v>
      </c>
      <c r="K29" s="518">
        <v>116.11322319999999</v>
      </c>
      <c r="L29" s="518">
        <v>153.8481563</v>
      </c>
      <c r="M29" s="468">
        <v>149.79751379999999</v>
      </c>
      <c r="N29" s="468">
        <v>146.4957167</v>
      </c>
      <c r="O29" s="468">
        <v>164.7848147</v>
      </c>
      <c r="P29" s="468">
        <v>112.7179002</v>
      </c>
    </row>
    <row r="30" spans="1:16" ht="38.25" x14ac:dyDescent="0.25">
      <c r="A30" s="62">
        <v>28</v>
      </c>
      <c r="B30" s="241" t="s">
        <v>165</v>
      </c>
      <c r="C30" s="464">
        <v>203.20233875</v>
      </c>
      <c r="D30" s="468">
        <v>182.92419649999999</v>
      </c>
      <c r="E30" s="468">
        <v>145.9717814</v>
      </c>
      <c r="F30" s="468">
        <v>149.5588358</v>
      </c>
      <c r="G30" s="550" t="s">
        <v>985</v>
      </c>
      <c r="H30" s="550" t="s">
        <v>985</v>
      </c>
      <c r="I30" s="518">
        <v>156.54995220000001</v>
      </c>
      <c r="J30" s="518">
        <v>201.23476299999999</v>
      </c>
      <c r="K30" s="518">
        <v>170.9547091</v>
      </c>
      <c r="L30" s="518">
        <v>172.81713350000001</v>
      </c>
      <c r="M30" s="468">
        <v>241.1864904</v>
      </c>
      <c r="N30" s="468">
        <v>184.45432310000001</v>
      </c>
      <c r="O30" s="468">
        <v>175.04621940000001</v>
      </c>
      <c r="P30" s="468">
        <v>210.6807944</v>
      </c>
    </row>
    <row r="31" spans="1:16" ht="51" x14ac:dyDescent="0.25">
      <c r="A31" s="62">
        <v>29</v>
      </c>
      <c r="B31" s="241" t="s">
        <v>166</v>
      </c>
      <c r="C31" s="464">
        <v>136.54507730833333</v>
      </c>
      <c r="D31" s="468">
        <v>126.1905647</v>
      </c>
      <c r="E31" s="468">
        <v>144.7500052</v>
      </c>
      <c r="F31" s="468">
        <v>139.55393459999999</v>
      </c>
      <c r="G31" s="518">
        <v>142.1376516</v>
      </c>
      <c r="H31" s="518">
        <v>146.3394562</v>
      </c>
      <c r="I31" s="518">
        <v>135.624064</v>
      </c>
      <c r="J31" s="518">
        <v>136.476292</v>
      </c>
      <c r="K31" s="518">
        <v>118.7258953</v>
      </c>
      <c r="L31" s="518">
        <v>138.43297989999999</v>
      </c>
      <c r="M31" s="468">
        <v>140.86320420000001</v>
      </c>
      <c r="N31" s="468">
        <v>133.2915481</v>
      </c>
      <c r="O31" s="468">
        <v>136.15533189999999</v>
      </c>
      <c r="P31" s="468">
        <v>133.89869719999999</v>
      </c>
    </row>
    <row r="32" spans="1:16" ht="38.25" x14ac:dyDescent="0.25">
      <c r="A32" s="62">
        <v>30</v>
      </c>
      <c r="B32" s="241" t="s">
        <v>167</v>
      </c>
      <c r="C32" s="464">
        <v>84.606271808333318</v>
      </c>
      <c r="D32" s="468">
        <v>49.347400399999998</v>
      </c>
      <c r="E32" s="468">
        <v>51.812734300000002</v>
      </c>
      <c r="F32" s="468">
        <v>60.218720400000002</v>
      </c>
      <c r="G32" s="518">
        <v>82.098264900000004</v>
      </c>
      <c r="H32" s="518">
        <v>83.148325</v>
      </c>
      <c r="I32" s="518">
        <v>92.060558299999997</v>
      </c>
      <c r="J32" s="518">
        <v>92.284657499999994</v>
      </c>
      <c r="K32" s="518">
        <v>87.681799600000005</v>
      </c>
      <c r="L32" s="518">
        <v>95.869677699999997</v>
      </c>
      <c r="M32" s="468">
        <v>100.41343430000001</v>
      </c>
      <c r="N32" s="468">
        <v>91.873458200000002</v>
      </c>
      <c r="O32" s="468">
        <v>128.46623109999999</v>
      </c>
      <c r="P32" s="468">
        <v>62.128500500000001</v>
      </c>
    </row>
    <row r="33" spans="1:20" ht="25.5" x14ac:dyDescent="0.25">
      <c r="A33" s="62">
        <v>31</v>
      </c>
      <c r="B33" s="241" t="s">
        <v>168</v>
      </c>
      <c r="C33" s="464">
        <v>99.478475366666657</v>
      </c>
      <c r="D33" s="468">
        <v>91.569716099999994</v>
      </c>
      <c r="E33" s="468">
        <v>102.1769899</v>
      </c>
      <c r="F33" s="468">
        <v>109.7313182</v>
      </c>
      <c r="G33" s="518">
        <v>116.8631779</v>
      </c>
      <c r="H33" s="518">
        <v>127.9957306</v>
      </c>
      <c r="I33" s="518">
        <v>107.99783309999999</v>
      </c>
      <c r="J33" s="518">
        <v>99.538254699999996</v>
      </c>
      <c r="K33" s="518">
        <v>59.930874600000003</v>
      </c>
      <c r="L33" s="518">
        <v>92.245034799999999</v>
      </c>
      <c r="M33" s="468">
        <v>107.4877716</v>
      </c>
      <c r="N33" s="468">
        <v>92.998018000000002</v>
      </c>
      <c r="O33" s="468">
        <v>85.206984899999995</v>
      </c>
      <c r="P33" s="468">
        <v>68.881781200000006</v>
      </c>
    </row>
    <row r="34" spans="1:20" ht="25.5" x14ac:dyDescent="0.25">
      <c r="A34" s="62">
        <v>32</v>
      </c>
      <c r="B34" s="241" t="s">
        <v>169</v>
      </c>
      <c r="C34" s="464">
        <v>95.983451808333328</v>
      </c>
      <c r="D34" s="468">
        <v>74.233697000000006</v>
      </c>
      <c r="E34" s="468">
        <v>62.682154699999998</v>
      </c>
      <c r="F34" s="468">
        <v>74.154897800000001</v>
      </c>
      <c r="G34" s="518">
        <v>133.24960369999999</v>
      </c>
      <c r="H34" s="518">
        <v>165.3367274</v>
      </c>
      <c r="I34" s="518">
        <v>128.33571660000001</v>
      </c>
      <c r="J34" s="518">
        <v>98.493491500000005</v>
      </c>
      <c r="K34" s="518">
        <v>73.112544</v>
      </c>
      <c r="L34" s="518">
        <v>68.185323100000005</v>
      </c>
      <c r="M34" s="468">
        <v>101.0578465</v>
      </c>
      <c r="N34" s="468">
        <v>92.2072383</v>
      </c>
      <c r="O34" s="468">
        <v>80.752181100000001</v>
      </c>
      <c r="P34" s="468">
        <v>49.484652500000003</v>
      </c>
    </row>
    <row r="35" spans="1:20" ht="38.25" x14ac:dyDescent="0.25">
      <c r="A35" s="62">
        <v>33</v>
      </c>
      <c r="B35" s="241" t="s">
        <v>170</v>
      </c>
      <c r="C35" s="464">
        <v>166.32182411666668</v>
      </c>
      <c r="D35" s="468">
        <v>43.797736299999997</v>
      </c>
      <c r="E35" s="468">
        <v>77.3808516</v>
      </c>
      <c r="F35" s="468">
        <v>95.940291599999995</v>
      </c>
      <c r="G35" s="518">
        <v>102.85602040000001</v>
      </c>
      <c r="H35" s="518">
        <v>86.009776599999995</v>
      </c>
      <c r="I35" s="518">
        <v>141.39341580000001</v>
      </c>
      <c r="J35" s="518">
        <v>100.09925610000001</v>
      </c>
      <c r="K35" s="518">
        <v>168.94323270000001</v>
      </c>
      <c r="L35" s="518">
        <v>286.45513169999998</v>
      </c>
      <c r="M35" s="583" t="s">
        <v>985</v>
      </c>
      <c r="N35" s="468">
        <v>272.35054559999998</v>
      </c>
      <c r="O35" s="468">
        <v>222.35958170000001</v>
      </c>
      <c r="P35" s="468">
        <v>158.91834080000001</v>
      </c>
    </row>
    <row r="36" spans="1:20" ht="10.5" customHeight="1" x14ac:dyDescent="0.25">
      <c r="A36" s="318"/>
      <c r="B36" s="317"/>
      <c r="C36" s="294"/>
      <c r="D36" s="124"/>
      <c r="E36" s="363"/>
      <c r="F36" s="468"/>
      <c r="G36" s="468"/>
      <c r="H36" s="518"/>
      <c r="I36" s="528"/>
      <c r="J36" s="518"/>
      <c r="K36" s="582"/>
      <c r="L36" s="518"/>
      <c r="M36" s="376"/>
      <c r="N36" s="468"/>
      <c r="O36" s="468"/>
      <c r="Q36" s="59"/>
      <c r="R36" s="59"/>
      <c r="S36" s="59"/>
      <c r="T36" s="59"/>
    </row>
    <row r="37" spans="1:20" ht="51" customHeight="1" x14ac:dyDescent="0.25">
      <c r="A37" s="62" t="s">
        <v>171</v>
      </c>
      <c r="B37" s="241" t="s">
        <v>172</v>
      </c>
      <c r="C37" s="464">
        <v>138.84131455000002</v>
      </c>
      <c r="D37" s="468">
        <v>143.36669230000001</v>
      </c>
      <c r="E37" s="468">
        <v>150.0548805</v>
      </c>
      <c r="F37" s="468">
        <v>184.25127599999999</v>
      </c>
      <c r="G37" s="518">
        <v>162.91162840000001</v>
      </c>
      <c r="H37" s="518">
        <v>135.06747050000001</v>
      </c>
      <c r="I37" s="518">
        <v>136.20244840000001</v>
      </c>
      <c r="J37" s="518">
        <v>144.71895459999999</v>
      </c>
      <c r="K37" s="518">
        <v>123.3803501</v>
      </c>
      <c r="L37" s="518">
        <v>114.4094999</v>
      </c>
      <c r="M37" s="468">
        <v>100.9008939</v>
      </c>
      <c r="N37" s="468">
        <v>124.7486045</v>
      </c>
      <c r="O37" s="468">
        <v>146.083269</v>
      </c>
      <c r="P37" s="468">
        <v>127.5</v>
      </c>
    </row>
    <row r="38" spans="1:20" s="59" customFormat="1" ht="51" customHeight="1" x14ac:dyDescent="0.25">
      <c r="A38" s="343">
        <v>35</v>
      </c>
      <c r="B38" s="344" t="s">
        <v>172</v>
      </c>
      <c r="C38" s="464">
        <v>138.84142255</v>
      </c>
      <c r="D38" s="485">
        <v>143.36685979999999</v>
      </c>
      <c r="E38" s="485">
        <v>150.05505049999999</v>
      </c>
      <c r="F38" s="485">
        <v>184.2513424</v>
      </c>
      <c r="G38" s="508">
        <v>162.91168719999999</v>
      </c>
      <c r="H38" s="508">
        <v>135.06747050000001</v>
      </c>
      <c r="I38" s="508">
        <v>136.20244840000001</v>
      </c>
      <c r="J38" s="508">
        <v>144.71912270000001</v>
      </c>
      <c r="K38" s="508">
        <v>123.3803501</v>
      </c>
      <c r="L38" s="518">
        <v>114.4094999</v>
      </c>
      <c r="M38" s="485">
        <v>100.9008939</v>
      </c>
      <c r="N38" s="485">
        <v>124.7487654</v>
      </c>
      <c r="O38" s="468">
        <v>146.0833216</v>
      </c>
      <c r="P38" s="485">
        <v>127.5</v>
      </c>
      <c r="Q38" s="92"/>
      <c r="R38" s="92"/>
      <c r="S38" s="92"/>
      <c r="T38" s="92"/>
    </row>
    <row r="39" spans="1:20" x14ac:dyDescent="0.25">
      <c r="A39" s="59"/>
      <c r="B39" s="59"/>
      <c r="C39" s="59"/>
      <c r="E39" s="42"/>
      <c r="F39" s="42"/>
      <c r="G39" s="42"/>
      <c r="H39" s="42"/>
    </row>
    <row r="40" spans="1:20" ht="15.75" x14ac:dyDescent="0.25">
      <c r="A40" s="135" t="s">
        <v>1038</v>
      </c>
      <c r="B40" s="135"/>
      <c r="C40" s="318"/>
      <c r="E40" s="42"/>
      <c r="F40" s="42"/>
      <c r="G40" s="42"/>
      <c r="H40" s="42"/>
    </row>
    <row r="41" spans="1:20" x14ac:dyDescent="0.25">
      <c r="A41" s="531" t="s">
        <v>1037</v>
      </c>
      <c r="B41" s="135"/>
      <c r="C41" s="319"/>
      <c r="E41" s="42"/>
      <c r="F41" s="42"/>
      <c r="G41" s="42"/>
      <c r="H41" s="42"/>
    </row>
    <row r="43" spans="1:20" ht="15.75" x14ac:dyDescent="0.25">
      <c r="A43" s="135" t="s">
        <v>920</v>
      </c>
      <c r="B43" s="135"/>
    </row>
    <row r="44" spans="1:20" x14ac:dyDescent="0.25">
      <c r="A44" s="531" t="s">
        <v>282</v>
      </c>
      <c r="B44" s="135"/>
    </row>
  </sheetData>
  <mergeCells count="3">
    <mergeCell ref="A4:B5"/>
    <mergeCell ref="C4:C5"/>
    <mergeCell ref="D4:O4"/>
  </mergeCells>
  <pageMargins left="0.25" right="0.25" top="0.75" bottom="0.75" header="0.3" footer="0.3"/>
  <pageSetup paperSize="9" scale="8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A14" sqref="A14:G29"/>
    </sheetView>
  </sheetViews>
  <sheetFormatPr defaultRowHeight="12.75" x14ac:dyDescent="0.2"/>
  <cols>
    <col min="1" max="1" width="10.28515625" style="85" customWidth="1"/>
    <col min="2" max="2" width="15.85546875" style="85" customWidth="1"/>
    <col min="3" max="3" width="16.7109375" style="85" customWidth="1"/>
    <col min="4" max="5" width="16.42578125" style="85" customWidth="1"/>
    <col min="6" max="6" width="18.7109375" style="85" customWidth="1"/>
    <col min="7" max="7" width="22" style="85" customWidth="1"/>
    <col min="8" max="8" width="4.42578125" style="85" bestFit="1" customWidth="1"/>
    <col min="9" max="16384" width="9.140625" style="85"/>
  </cols>
  <sheetData>
    <row r="1" spans="1:7" x14ac:dyDescent="0.2">
      <c r="A1" s="71" t="s">
        <v>283</v>
      </c>
    </row>
    <row r="2" spans="1:7" x14ac:dyDescent="0.2">
      <c r="A2" s="167" t="s">
        <v>554</v>
      </c>
    </row>
    <row r="3" spans="1:7" ht="15" x14ac:dyDescent="0.2">
      <c r="A3" s="168"/>
      <c r="F3" s="169" t="s">
        <v>643</v>
      </c>
    </row>
    <row r="4" spans="1:7" ht="25.5" x14ac:dyDescent="0.2">
      <c r="A4" s="839"/>
      <c r="B4" s="142" t="s">
        <v>258</v>
      </c>
      <c r="C4" s="142" t="s">
        <v>259</v>
      </c>
      <c r="D4" s="142" t="s">
        <v>260</v>
      </c>
      <c r="E4" s="142" t="s">
        <v>261</v>
      </c>
      <c r="F4" s="142" t="s">
        <v>284</v>
      </c>
      <c r="G4" s="143" t="s">
        <v>263</v>
      </c>
    </row>
    <row r="5" spans="1:7" x14ac:dyDescent="0.2">
      <c r="A5" s="840"/>
      <c r="B5" s="170" t="s">
        <v>240</v>
      </c>
      <c r="C5" s="170" t="s">
        <v>285</v>
      </c>
      <c r="D5" s="170" t="s">
        <v>266</v>
      </c>
      <c r="E5" s="170" t="s">
        <v>267</v>
      </c>
      <c r="F5" s="171" t="s">
        <v>286</v>
      </c>
      <c r="G5" s="172" t="s">
        <v>287</v>
      </c>
    </row>
    <row r="6" spans="1:7" x14ac:dyDescent="0.2">
      <c r="A6" s="840"/>
      <c r="B6" s="170" t="s">
        <v>288</v>
      </c>
      <c r="C6" s="170" t="s">
        <v>289</v>
      </c>
      <c r="D6" s="173"/>
      <c r="E6" s="173"/>
      <c r="F6" s="170" t="s">
        <v>290</v>
      </c>
      <c r="G6" s="172" t="s">
        <v>291</v>
      </c>
    </row>
    <row r="7" spans="1:7" x14ac:dyDescent="0.2">
      <c r="A7" s="841"/>
      <c r="B7" s="174"/>
      <c r="C7" s="174"/>
      <c r="D7" s="174"/>
      <c r="E7" s="174"/>
      <c r="F7" s="98" t="s">
        <v>292</v>
      </c>
      <c r="G7" s="175"/>
    </row>
    <row r="8" spans="1:7" ht="14.25" customHeight="1" x14ac:dyDescent="0.2">
      <c r="A8" s="79">
        <v>2014</v>
      </c>
      <c r="B8" s="118">
        <v>100.6</v>
      </c>
      <c r="C8" s="118">
        <v>103.3</v>
      </c>
      <c r="D8" s="118">
        <v>92.5</v>
      </c>
      <c r="E8" s="118">
        <v>108.4</v>
      </c>
      <c r="F8" s="118">
        <v>111.6</v>
      </c>
      <c r="G8" s="118">
        <v>105.2</v>
      </c>
    </row>
    <row r="9" spans="1:7" ht="14.25" customHeight="1" x14ac:dyDescent="0.2">
      <c r="A9" s="79">
        <v>2015</v>
      </c>
      <c r="B9" s="118">
        <v>103</v>
      </c>
      <c r="C9" s="118">
        <v>104.4</v>
      </c>
      <c r="D9" s="118">
        <v>101</v>
      </c>
      <c r="E9" s="118">
        <v>94.7</v>
      </c>
      <c r="F9" s="118">
        <v>102.4</v>
      </c>
      <c r="G9" s="118">
        <v>107.4</v>
      </c>
    </row>
    <row r="10" spans="1:7" ht="14.25" customHeight="1" x14ac:dyDescent="0.2">
      <c r="A10" s="79">
        <v>2016</v>
      </c>
      <c r="B10" s="638">
        <v>108.12970184999999</v>
      </c>
      <c r="C10" s="638">
        <v>102.93494166666666</v>
      </c>
      <c r="D10" s="638">
        <v>117.68257499999999</v>
      </c>
      <c r="E10" s="638">
        <v>109.75120833333334</v>
      </c>
      <c r="F10" s="638">
        <v>96.970058333333341</v>
      </c>
      <c r="G10" s="638">
        <v>101.07345833333333</v>
      </c>
    </row>
    <row r="11" spans="1:7" ht="14.25" customHeight="1" x14ac:dyDescent="0.2">
      <c r="A11" s="79">
        <v>2017</v>
      </c>
      <c r="B11" s="638">
        <v>101.24344448333333</v>
      </c>
      <c r="C11" s="638">
        <v>106.8719</v>
      </c>
      <c r="D11" s="638">
        <v>94.433258333333342</v>
      </c>
      <c r="E11" s="638">
        <v>120.24568333333333</v>
      </c>
      <c r="F11" s="638">
        <v>95.873566666666662</v>
      </c>
      <c r="G11" s="638">
        <v>102.183825</v>
      </c>
    </row>
    <row r="12" spans="1:7" ht="14.25" customHeight="1" x14ac:dyDescent="0.2">
      <c r="A12" s="79">
        <v>2018</v>
      </c>
      <c r="B12" s="638">
        <v>103.6</v>
      </c>
      <c r="C12" s="638">
        <v>98.569116699999995</v>
      </c>
      <c r="D12" s="638">
        <v>112.409025</v>
      </c>
      <c r="E12" s="638">
        <v>91.051083300000002</v>
      </c>
      <c r="F12" s="638">
        <v>107.42682499999999</v>
      </c>
      <c r="G12" s="638">
        <v>100.0711417</v>
      </c>
    </row>
    <row r="13" spans="1:7" x14ac:dyDescent="0.2">
      <c r="A13" s="586"/>
      <c r="B13" s="368"/>
      <c r="C13" s="368"/>
      <c r="D13" s="368"/>
      <c r="E13" s="368"/>
      <c r="F13" s="368"/>
      <c r="G13" s="368"/>
    </row>
    <row r="14" spans="1:7" s="2" customFormat="1" x14ac:dyDescent="0.2">
      <c r="A14" s="665">
        <v>2018</v>
      </c>
      <c r="B14" s="509"/>
      <c r="C14" s="509"/>
      <c r="D14" s="509"/>
      <c r="E14" s="509"/>
      <c r="F14" s="509"/>
      <c r="G14" s="509"/>
    </row>
    <row r="15" spans="1:7" x14ac:dyDescent="0.2">
      <c r="A15" s="586" t="s">
        <v>364</v>
      </c>
      <c r="B15" s="368">
        <v>86</v>
      </c>
      <c r="C15" s="368">
        <v>76.599999999999994</v>
      </c>
      <c r="D15" s="368">
        <v>101.2</v>
      </c>
      <c r="E15" s="368">
        <v>57.8</v>
      </c>
      <c r="F15" s="368">
        <v>98.2</v>
      </c>
      <c r="G15" s="368">
        <v>81.900000000000006</v>
      </c>
    </row>
    <row r="16" spans="1:7" x14ac:dyDescent="0.2">
      <c r="A16" s="586" t="s">
        <v>380</v>
      </c>
      <c r="B16" s="478">
        <v>97.939409699999999</v>
      </c>
      <c r="C16" s="478">
        <v>84.283900000000003</v>
      </c>
      <c r="D16" s="478">
        <v>122.0745</v>
      </c>
      <c r="E16" s="478">
        <v>61.831600000000002</v>
      </c>
      <c r="F16" s="478">
        <v>110.0138</v>
      </c>
      <c r="G16" s="478">
        <v>88.096699999999998</v>
      </c>
    </row>
    <row r="17" spans="1:7" s="2" customFormat="1" x14ac:dyDescent="0.2">
      <c r="A17" s="586" t="s">
        <v>370</v>
      </c>
      <c r="B17" s="478">
        <v>110.75301899999999</v>
      </c>
      <c r="C17" s="478">
        <v>89.098399999999998</v>
      </c>
      <c r="D17" s="478">
        <v>147.5453</v>
      </c>
      <c r="E17" s="478">
        <v>66.48</v>
      </c>
      <c r="F17" s="478">
        <v>119.66370000000001</v>
      </c>
      <c r="G17" s="478">
        <v>94.9114</v>
      </c>
    </row>
    <row r="18" spans="1:7" x14ac:dyDescent="0.2">
      <c r="A18" s="586" t="s">
        <v>580</v>
      </c>
      <c r="B18" s="277">
        <v>102.0628651</v>
      </c>
      <c r="C18" s="277">
        <v>88.817999999999998</v>
      </c>
      <c r="D18" s="277">
        <v>118.42489999999999</v>
      </c>
      <c r="E18" s="277">
        <v>99.366399999999999</v>
      </c>
      <c r="F18" s="277">
        <v>125.86360000000001</v>
      </c>
      <c r="G18" s="277">
        <v>91.862700000000004</v>
      </c>
    </row>
    <row r="19" spans="1:7" s="93" customFormat="1" ht="14.25" customHeight="1" x14ac:dyDescent="0.2">
      <c r="A19" s="586" t="s">
        <v>372</v>
      </c>
      <c r="B19" s="108">
        <v>111.72048789999999</v>
      </c>
      <c r="C19" s="108">
        <v>104.27370000000001</v>
      </c>
      <c r="D19" s="108">
        <v>128.4736</v>
      </c>
      <c r="E19" s="108">
        <v>93.212400000000002</v>
      </c>
      <c r="F19" s="108">
        <v>137.6824</v>
      </c>
      <c r="G19" s="108">
        <v>96.863799999999998</v>
      </c>
    </row>
    <row r="20" spans="1:7" x14ac:dyDescent="0.2">
      <c r="A20" s="586" t="s">
        <v>373</v>
      </c>
      <c r="B20" s="108">
        <v>103.41919969999999</v>
      </c>
      <c r="C20" s="108">
        <v>100.6769</v>
      </c>
      <c r="D20" s="108">
        <v>108.1191</v>
      </c>
      <c r="E20" s="108">
        <v>76.144800000000004</v>
      </c>
      <c r="F20" s="108">
        <v>116.8566</v>
      </c>
      <c r="G20" s="108">
        <v>106.6696</v>
      </c>
    </row>
    <row r="21" spans="1:7" s="2" customFormat="1" x14ac:dyDescent="0.2">
      <c r="A21" s="586" t="s">
        <v>1107</v>
      </c>
      <c r="B21" s="108">
        <v>112.8</v>
      </c>
      <c r="C21" s="108">
        <v>109.2</v>
      </c>
      <c r="D21" s="108">
        <v>128.68289999999999</v>
      </c>
      <c r="E21" s="108">
        <v>79.570099999999996</v>
      </c>
      <c r="F21" s="108">
        <v>107.898</v>
      </c>
      <c r="G21" s="108">
        <v>103.1</v>
      </c>
    </row>
    <row r="22" spans="1:7" x14ac:dyDescent="0.2">
      <c r="A22" s="586" t="s">
        <v>375</v>
      </c>
      <c r="B22" s="108">
        <v>92.663756199999995</v>
      </c>
      <c r="C22" s="108">
        <v>96.933800000000005</v>
      </c>
      <c r="D22" s="108">
        <v>90.567099999999996</v>
      </c>
      <c r="E22" s="108">
        <v>86.8309</v>
      </c>
      <c r="F22" s="108">
        <v>65.856800000000007</v>
      </c>
      <c r="G22" s="108">
        <v>95.730500000000006</v>
      </c>
    </row>
    <row r="23" spans="1:7" s="2" customFormat="1" ht="14.25" customHeight="1" x14ac:dyDescent="0.2">
      <c r="A23" s="586" t="s">
        <v>1040</v>
      </c>
      <c r="B23" s="108">
        <v>105.60973660000001</v>
      </c>
      <c r="C23" s="108">
        <v>109.7718</v>
      </c>
      <c r="D23" s="108">
        <v>104.4631</v>
      </c>
      <c r="E23" s="108">
        <v>111.1063</v>
      </c>
      <c r="F23" s="108">
        <v>99.756799999999998</v>
      </c>
      <c r="G23" s="108">
        <v>100.2205</v>
      </c>
    </row>
    <row r="24" spans="1:7" x14ac:dyDescent="0.2">
      <c r="A24" s="586" t="s">
        <v>377</v>
      </c>
      <c r="B24" s="108">
        <v>109.6995786</v>
      </c>
      <c r="C24" s="108">
        <v>120.52</v>
      </c>
      <c r="D24" s="108">
        <v>84.119900000000001</v>
      </c>
      <c r="E24" s="108">
        <v>140.8278</v>
      </c>
      <c r="F24" s="108">
        <v>115.6358</v>
      </c>
      <c r="G24" s="108">
        <v>125.2492</v>
      </c>
    </row>
    <row r="25" spans="1:7" s="2" customFormat="1" x14ac:dyDescent="0.2">
      <c r="A25" s="586" t="s">
        <v>378</v>
      </c>
      <c r="B25" s="108">
        <v>105.5023836</v>
      </c>
      <c r="C25" s="108">
        <v>110.1807</v>
      </c>
      <c r="D25" s="108">
        <v>98.879300000000001</v>
      </c>
      <c r="E25" s="108">
        <v>113.489</v>
      </c>
      <c r="F25" s="108">
        <v>100.0659</v>
      </c>
      <c r="G25" s="108">
        <v>107.7381</v>
      </c>
    </row>
    <row r="26" spans="1:7" s="2" customFormat="1" x14ac:dyDescent="0.2">
      <c r="A26" s="470" t="s">
        <v>379</v>
      </c>
      <c r="B26" s="108">
        <v>105.38111240000001</v>
      </c>
      <c r="C26" s="108">
        <v>92.458799999999997</v>
      </c>
      <c r="D26" s="108">
        <v>116.3908</v>
      </c>
      <c r="E26" s="108">
        <v>105.9927</v>
      </c>
      <c r="F26" s="108">
        <v>91.613399999999999</v>
      </c>
      <c r="G26" s="108">
        <v>108.47499999999999</v>
      </c>
    </row>
    <row r="27" spans="1:7" x14ac:dyDescent="0.2">
      <c r="A27" s="470"/>
      <c r="B27" s="108"/>
      <c r="C27" s="108"/>
      <c r="D27" s="108"/>
      <c r="E27" s="108"/>
      <c r="F27" s="108"/>
      <c r="G27" s="108"/>
    </row>
    <row r="28" spans="1:7" ht="16.5" customHeight="1" x14ac:dyDescent="0.2">
      <c r="A28" s="687">
        <v>2019</v>
      </c>
      <c r="B28" s="108"/>
      <c r="C28" s="108"/>
      <c r="D28" s="108"/>
      <c r="E28" s="108"/>
      <c r="F28" s="108"/>
      <c r="G28" s="108"/>
    </row>
    <row r="29" spans="1:7" s="2" customFormat="1" ht="15" x14ac:dyDescent="0.2">
      <c r="A29" s="505" t="s">
        <v>1150</v>
      </c>
      <c r="B29" s="559">
        <v>73.278421899999998</v>
      </c>
      <c r="C29" s="559">
        <v>57.159700000000001</v>
      </c>
      <c r="D29" s="559">
        <v>81.135800000000003</v>
      </c>
      <c r="E29" s="559">
        <v>90.5535</v>
      </c>
      <c r="F29" s="559">
        <v>70.419600000000003</v>
      </c>
      <c r="G29" s="559">
        <v>76.078500000000005</v>
      </c>
    </row>
    <row r="30" spans="1:7" x14ac:dyDescent="0.2">
      <c r="A30" s="536"/>
      <c r="B30" s="2"/>
      <c r="C30" s="2"/>
      <c r="D30" s="2"/>
      <c r="E30" s="2"/>
      <c r="F30" s="2"/>
      <c r="G30" s="2"/>
    </row>
    <row r="31" spans="1:7" ht="15" x14ac:dyDescent="0.2">
      <c r="A31" s="135" t="s">
        <v>1038</v>
      </c>
      <c r="B31" s="135"/>
    </row>
    <row r="32" spans="1:7" x14ac:dyDescent="0.2">
      <c r="A32" s="531" t="s">
        <v>1037</v>
      </c>
      <c r="B32" s="135"/>
    </row>
  </sheetData>
  <mergeCells count="1">
    <mergeCell ref="A4:A7"/>
  </mergeCell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zoomScaleNormal="100" workbookViewId="0">
      <selection activeCell="M15" sqref="M14:M15"/>
    </sheetView>
  </sheetViews>
  <sheetFormatPr defaultRowHeight="15" x14ac:dyDescent="0.25"/>
  <cols>
    <col min="1" max="1" width="6.140625" style="92" customWidth="1"/>
    <col min="2" max="2" width="38.140625" style="92" customWidth="1"/>
    <col min="3" max="3" width="9.140625" style="78"/>
    <col min="4" max="13" width="9.140625" style="92"/>
    <col min="14" max="14" width="9.140625" style="78"/>
    <col min="15" max="16384" width="9.140625" style="92"/>
  </cols>
  <sheetData>
    <row r="1" spans="1:20" x14ac:dyDescent="0.25">
      <c r="A1" s="74" t="s">
        <v>293</v>
      </c>
      <c r="B1" s="74"/>
      <c r="C1" s="74"/>
    </row>
    <row r="2" spans="1:20" x14ac:dyDescent="0.25">
      <c r="A2" s="52" t="s">
        <v>644</v>
      </c>
      <c r="B2" s="52"/>
      <c r="C2" s="52"/>
    </row>
    <row r="3" spans="1:20" x14ac:dyDescent="0.25">
      <c r="B3" s="335"/>
      <c r="C3" s="335"/>
      <c r="D3" s="335"/>
      <c r="E3" s="335"/>
      <c r="F3" s="335"/>
      <c r="G3" s="335"/>
      <c r="H3" s="335"/>
      <c r="I3" s="335"/>
      <c r="N3" s="335"/>
      <c r="P3" s="335" t="s">
        <v>759</v>
      </c>
    </row>
    <row r="4" spans="1:20" x14ac:dyDescent="0.25">
      <c r="A4" s="845"/>
      <c r="B4" s="846"/>
      <c r="C4" s="849">
        <v>2018</v>
      </c>
      <c r="D4" s="851">
        <v>2018</v>
      </c>
      <c r="E4" s="852"/>
      <c r="F4" s="852"/>
      <c r="G4" s="852"/>
      <c r="H4" s="852"/>
      <c r="I4" s="852"/>
      <c r="J4" s="852"/>
      <c r="K4" s="852"/>
      <c r="L4" s="641"/>
      <c r="M4" s="641"/>
      <c r="N4" s="641"/>
      <c r="O4" s="641"/>
      <c r="P4" s="688">
        <v>2019</v>
      </c>
    </row>
    <row r="5" spans="1:20" ht="30" x14ac:dyDescent="0.25">
      <c r="A5" s="847"/>
      <c r="B5" s="848"/>
      <c r="C5" s="850"/>
      <c r="D5" s="471" t="s">
        <v>663</v>
      </c>
      <c r="E5" s="471" t="s">
        <v>632</v>
      </c>
      <c r="F5" s="471" t="s">
        <v>633</v>
      </c>
      <c r="G5" s="511" t="s">
        <v>662</v>
      </c>
      <c r="H5" s="517" t="s">
        <v>634</v>
      </c>
      <c r="I5" s="560" t="s">
        <v>664</v>
      </c>
      <c r="J5" s="661" t="s">
        <v>1108</v>
      </c>
      <c r="K5" s="548" t="s">
        <v>989</v>
      </c>
      <c r="L5" s="355" t="s">
        <v>631</v>
      </c>
      <c r="M5" s="510" t="s">
        <v>635</v>
      </c>
      <c r="N5" s="581" t="s">
        <v>805</v>
      </c>
      <c r="O5" s="581" t="s">
        <v>1151</v>
      </c>
      <c r="P5" s="471" t="s">
        <v>1152</v>
      </c>
    </row>
    <row r="6" spans="1:20" ht="25.5" x14ac:dyDescent="0.25">
      <c r="A6" s="62" t="s">
        <v>140</v>
      </c>
      <c r="B6" s="318" t="s">
        <v>141</v>
      </c>
      <c r="C6" s="467">
        <v>104.1426917</v>
      </c>
      <c r="D6" s="346">
        <v>79.099999999999994</v>
      </c>
      <c r="E6" s="468">
        <v>86.664100000000005</v>
      </c>
      <c r="F6" s="468">
        <v>94.060199999999995</v>
      </c>
      <c r="G6" s="689">
        <v>82.072800000000001</v>
      </c>
      <c r="H6" s="519">
        <v>101.2932</v>
      </c>
      <c r="I6" s="519">
        <v>93.078699999999998</v>
      </c>
      <c r="J6" s="542">
        <v>114.4464</v>
      </c>
      <c r="K6" s="561">
        <v>104.68729999999999</v>
      </c>
      <c r="L6" s="519">
        <v>123.34010000000001</v>
      </c>
      <c r="M6" s="519">
        <v>129.30770000000001</v>
      </c>
      <c r="N6" s="519">
        <v>133.87620000000001</v>
      </c>
      <c r="O6" s="519">
        <v>107.807</v>
      </c>
      <c r="P6" s="519">
        <v>53.412999999999997</v>
      </c>
      <c r="Q6" s="281"/>
      <c r="R6" s="281"/>
      <c r="S6" s="281"/>
      <c r="T6" s="281"/>
    </row>
    <row r="7" spans="1:20" ht="25.5" x14ac:dyDescent="0.25">
      <c r="A7" s="63" t="s">
        <v>173</v>
      </c>
      <c r="B7" s="318" t="s">
        <v>142</v>
      </c>
      <c r="C7" s="467">
        <v>111.36180830000001</v>
      </c>
      <c r="D7" s="346">
        <v>101.6</v>
      </c>
      <c r="E7" s="468">
        <v>95.539000000000001</v>
      </c>
      <c r="F7" s="468">
        <v>109.1671</v>
      </c>
      <c r="G7" s="689">
        <v>106.17189999999999</v>
      </c>
      <c r="H7" s="519">
        <v>105.4175</v>
      </c>
      <c r="I7" s="519">
        <v>106.5228</v>
      </c>
      <c r="J7" s="519">
        <v>115.38760000000001</v>
      </c>
      <c r="K7" s="519">
        <v>106.61790000000001</v>
      </c>
      <c r="L7" s="519">
        <v>120.4889</v>
      </c>
      <c r="M7" s="519">
        <v>96.562100000000001</v>
      </c>
      <c r="N7" s="519">
        <v>140.69049999999999</v>
      </c>
      <c r="O7" s="519">
        <v>132.20310000000001</v>
      </c>
      <c r="P7" s="519">
        <v>83.787599999999998</v>
      </c>
      <c r="Q7" s="325"/>
      <c r="R7" s="325"/>
      <c r="S7" s="325"/>
      <c r="T7" s="325"/>
    </row>
    <row r="8" spans="1:20" ht="25.5" x14ac:dyDescent="0.25">
      <c r="A8" s="63" t="s">
        <v>174</v>
      </c>
      <c r="B8" s="318" t="s">
        <v>143</v>
      </c>
      <c r="C8" s="467">
        <v>97.036533300000002</v>
      </c>
      <c r="D8" s="346">
        <v>65.599999999999994</v>
      </c>
      <c r="E8" s="468">
        <v>87.880300000000005</v>
      </c>
      <c r="F8" s="468">
        <v>85.162700000000001</v>
      </c>
      <c r="G8" s="689">
        <v>48.664200000000001</v>
      </c>
      <c r="H8" s="519">
        <v>94.142700000000005</v>
      </c>
      <c r="I8" s="519">
        <v>75.720399999999998</v>
      </c>
      <c r="J8" s="519">
        <v>115.99809999999999</v>
      </c>
      <c r="K8" s="519">
        <v>96.124300000000005</v>
      </c>
      <c r="L8" s="519">
        <v>118.7766</v>
      </c>
      <c r="M8" s="519">
        <v>159.1095</v>
      </c>
      <c r="N8" s="519">
        <v>124.374</v>
      </c>
      <c r="O8" s="519">
        <v>92.854500000000002</v>
      </c>
      <c r="P8" s="519">
        <v>19.948699999999999</v>
      </c>
    </row>
    <row r="9" spans="1:20" ht="25.5" x14ac:dyDescent="0.25">
      <c r="A9" s="63" t="s">
        <v>175</v>
      </c>
      <c r="B9" s="318" t="s">
        <v>144</v>
      </c>
      <c r="C9" s="467">
        <v>101.0292333</v>
      </c>
      <c r="D9" s="346">
        <v>34.9</v>
      </c>
      <c r="E9" s="468">
        <v>43.334200000000003</v>
      </c>
      <c r="F9" s="468">
        <v>63.835900000000002</v>
      </c>
      <c r="G9" s="689">
        <v>110.12649999999999</v>
      </c>
      <c r="H9" s="519">
        <v>111.78230000000001</v>
      </c>
      <c r="I9" s="519">
        <v>103.6515</v>
      </c>
      <c r="J9" s="519">
        <v>104.2045</v>
      </c>
      <c r="K9" s="519">
        <v>130.30070000000001</v>
      </c>
      <c r="L9" s="519">
        <v>153.8236</v>
      </c>
      <c r="M9" s="519">
        <v>153.0831</v>
      </c>
      <c r="N9" s="519">
        <v>142.02959999999999</v>
      </c>
      <c r="O9" s="519">
        <v>61.315800000000003</v>
      </c>
      <c r="P9" s="519">
        <v>17.591200000000001</v>
      </c>
    </row>
    <row r="10" spans="1:20" x14ac:dyDescent="0.25">
      <c r="A10" s="317"/>
      <c r="B10" s="317"/>
      <c r="C10" s="465"/>
      <c r="D10" s="469"/>
      <c r="E10" s="80"/>
      <c r="F10" s="80"/>
      <c r="G10" s="468"/>
      <c r="H10" s="272"/>
      <c r="I10" s="690"/>
      <c r="J10" s="519"/>
      <c r="K10" s="582"/>
      <c r="L10" s="519"/>
      <c r="M10" s="519"/>
      <c r="N10" s="519"/>
      <c r="O10" s="519"/>
      <c r="P10" s="691"/>
    </row>
    <row r="11" spans="1:20" ht="25.5" x14ac:dyDescent="0.25">
      <c r="A11" s="62" t="s">
        <v>145</v>
      </c>
      <c r="B11" s="241" t="s">
        <v>146</v>
      </c>
      <c r="C11" s="467">
        <v>97.191383299999998</v>
      </c>
      <c r="D11" s="346">
        <v>72.5</v>
      </c>
      <c r="E11" s="468">
        <v>87.755799999999994</v>
      </c>
      <c r="F11" s="468">
        <v>95.074700000000007</v>
      </c>
      <c r="G11" s="689">
        <v>90.820800000000006</v>
      </c>
      <c r="H11" s="519">
        <v>111.8267</v>
      </c>
      <c r="I11" s="519">
        <v>99.877600000000001</v>
      </c>
      <c r="J11" s="519">
        <v>107.7</v>
      </c>
      <c r="K11" s="519">
        <v>84.96</v>
      </c>
      <c r="L11" s="519">
        <v>104.9072</v>
      </c>
      <c r="M11" s="519">
        <v>114.7985</v>
      </c>
      <c r="N11" s="519">
        <v>99.2286</v>
      </c>
      <c r="O11" s="519">
        <v>96.826099999999997</v>
      </c>
      <c r="P11" s="519">
        <v>67.910499999999999</v>
      </c>
    </row>
    <row r="12" spans="1:20" ht="25.5" x14ac:dyDescent="0.25">
      <c r="A12" s="62">
        <v>10</v>
      </c>
      <c r="B12" s="241" t="s">
        <v>147</v>
      </c>
      <c r="C12" s="467">
        <v>101.774175</v>
      </c>
      <c r="D12" s="346">
        <v>84</v>
      </c>
      <c r="E12" s="468">
        <v>88.261399999999995</v>
      </c>
      <c r="F12" s="468">
        <v>97.1678</v>
      </c>
      <c r="G12" s="689">
        <v>99.364199999999997</v>
      </c>
      <c r="H12" s="519">
        <v>98.808400000000006</v>
      </c>
      <c r="I12" s="519">
        <v>113.1776</v>
      </c>
      <c r="J12" s="519">
        <v>109.7756</v>
      </c>
      <c r="K12" s="519">
        <v>107.95699999999999</v>
      </c>
      <c r="L12" s="519">
        <v>100.8674</v>
      </c>
      <c r="M12" s="519">
        <v>113.4759</v>
      </c>
      <c r="N12" s="519">
        <v>106.1568</v>
      </c>
      <c r="O12" s="519">
        <v>102.34869999999999</v>
      </c>
      <c r="P12" s="519">
        <v>81.002200000000002</v>
      </c>
    </row>
    <row r="13" spans="1:20" ht="25.5" x14ac:dyDescent="0.25">
      <c r="A13" s="62">
        <v>11</v>
      </c>
      <c r="B13" s="241" t="s">
        <v>148</v>
      </c>
      <c r="C13" s="467">
        <v>106.9699667</v>
      </c>
      <c r="D13" s="346">
        <v>57.7</v>
      </c>
      <c r="E13" s="468">
        <v>75.937700000000007</v>
      </c>
      <c r="F13" s="468">
        <v>82.656499999999994</v>
      </c>
      <c r="G13" s="689">
        <v>121.57389999999999</v>
      </c>
      <c r="H13" s="519">
        <v>112.6275</v>
      </c>
      <c r="I13" s="519">
        <v>105.577</v>
      </c>
      <c r="J13" s="519">
        <v>120.73309999999999</v>
      </c>
      <c r="K13" s="519">
        <v>163.05070000000001</v>
      </c>
      <c r="L13" s="519">
        <v>77.618499999999997</v>
      </c>
      <c r="M13" s="519">
        <v>187.81360000000001</v>
      </c>
      <c r="N13" s="519">
        <v>87.498400000000004</v>
      </c>
      <c r="O13" s="519">
        <v>90.818799999999996</v>
      </c>
      <c r="P13" s="519">
        <v>58.575299999999999</v>
      </c>
    </row>
    <row r="14" spans="1:20" ht="25.5" x14ac:dyDescent="0.25">
      <c r="A14" s="62">
        <v>12</v>
      </c>
      <c r="B14" s="241" t="s">
        <v>149</v>
      </c>
      <c r="C14" s="467">
        <v>9.0673583000000004</v>
      </c>
      <c r="D14" s="346">
        <v>73.099999999999994</v>
      </c>
      <c r="E14" s="468">
        <v>35.751300000000001</v>
      </c>
      <c r="F14" s="468">
        <v>0</v>
      </c>
      <c r="G14" s="689">
        <v>0</v>
      </c>
      <c r="H14" s="519">
        <v>0</v>
      </c>
      <c r="I14" s="519">
        <v>0</v>
      </c>
      <c r="J14" s="519">
        <v>0</v>
      </c>
      <c r="K14" s="519">
        <v>0</v>
      </c>
      <c r="L14" s="519">
        <v>0</v>
      </c>
      <c r="M14" s="519">
        <v>0</v>
      </c>
      <c r="N14" s="519">
        <v>0</v>
      </c>
      <c r="O14" s="519">
        <v>0</v>
      </c>
      <c r="P14" s="519">
        <v>0</v>
      </c>
    </row>
    <row r="15" spans="1:20" ht="25.5" x14ac:dyDescent="0.25">
      <c r="A15" s="62">
        <v>13</v>
      </c>
      <c r="B15" s="241" t="s">
        <v>150</v>
      </c>
      <c r="C15" s="467">
        <v>90.5983667</v>
      </c>
      <c r="D15" s="346">
        <v>81.599999999999994</v>
      </c>
      <c r="E15" s="468">
        <v>102.4204</v>
      </c>
      <c r="F15" s="468">
        <v>100.5998</v>
      </c>
      <c r="G15" s="689">
        <v>93.740099999999998</v>
      </c>
      <c r="H15" s="519">
        <v>106.3539</v>
      </c>
      <c r="I15" s="519">
        <v>102.3717</v>
      </c>
      <c r="J15" s="519">
        <v>95.513099999999994</v>
      </c>
      <c r="K15" s="519">
        <v>68.291200000000003</v>
      </c>
      <c r="L15" s="519">
        <v>96.531000000000006</v>
      </c>
      <c r="M15" s="519">
        <v>96.422499999999999</v>
      </c>
      <c r="N15" s="519">
        <v>72.660799999999995</v>
      </c>
      <c r="O15" s="519">
        <v>70.6571</v>
      </c>
      <c r="P15" s="519">
        <v>66.226100000000002</v>
      </c>
    </row>
    <row r="16" spans="1:20" ht="25.5" x14ac:dyDescent="0.25">
      <c r="A16" s="62">
        <v>14</v>
      </c>
      <c r="B16" s="241" t="s">
        <v>151</v>
      </c>
      <c r="C16" s="467">
        <v>62.609608299999998</v>
      </c>
      <c r="D16" s="346">
        <v>57.1</v>
      </c>
      <c r="E16" s="468">
        <v>56.009399999999999</v>
      </c>
      <c r="F16" s="468">
        <v>72.852000000000004</v>
      </c>
      <c r="G16" s="689">
        <v>61.023200000000003</v>
      </c>
      <c r="H16" s="519">
        <v>54.668300000000002</v>
      </c>
      <c r="I16" s="519">
        <v>76.687399999999997</v>
      </c>
      <c r="J16" s="519">
        <v>67.799700000000001</v>
      </c>
      <c r="K16" s="519">
        <v>62.135300000000001</v>
      </c>
      <c r="L16" s="519">
        <v>65.442300000000003</v>
      </c>
      <c r="M16" s="519">
        <v>64.968199999999996</v>
      </c>
      <c r="N16" s="519">
        <v>57.098700000000001</v>
      </c>
      <c r="O16" s="519">
        <v>55.547499999999999</v>
      </c>
      <c r="P16" s="519">
        <v>74.262500000000003</v>
      </c>
    </row>
    <row r="17" spans="1:16" ht="25.5" x14ac:dyDescent="0.25">
      <c r="A17" s="62">
        <v>15</v>
      </c>
      <c r="B17" s="241" t="s">
        <v>152</v>
      </c>
      <c r="C17" s="467">
        <v>96.298208299999999</v>
      </c>
      <c r="D17" s="346">
        <v>99.9</v>
      </c>
      <c r="E17" s="468">
        <v>102.20099999999999</v>
      </c>
      <c r="F17" s="468">
        <v>100.5956</v>
      </c>
      <c r="G17" s="689">
        <v>75.048299999999998</v>
      </c>
      <c r="H17" s="519">
        <v>91.725499999999997</v>
      </c>
      <c r="I17" s="519">
        <v>96.444699999999997</v>
      </c>
      <c r="J17" s="519">
        <v>97.7</v>
      </c>
      <c r="K17" s="519">
        <v>60.960700000000003</v>
      </c>
      <c r="L17" s="519">
        <v>104.30159999999999</v>
      </c>
      <c r="M17" s="519">
        <v>119.3892</v>
      </c>
      <c r="N17" s="519">
        <v>102.11539999999999</v>
      </c>
      <c r="O17" s="519">
        <v>105.1977</v>
      </c>
      <c r="P17" s="519">
        <v>82.006</v>
      </c>
    </row>
    <row r="18" spans="1:16" ht="76.5" x14ac:dyDescent="0.25">
      <c r="A18" s="62">
        <v>16</v>
      </c>
      <c r="B18" s="241" t="s">
        <v>153</v>
      </c>
      <c r="C18" s="467">
        <v>88.913358299999999</v>
      </c>
      <c r="D18" s="346">
        <v>66.3</v>
      </c>
      <c r="E18" s="468">
        <v>66.723100000000002</v>
      </c>
      <c r="F18" s="468">
        <v>78.152500000000003</v>
      </c>
      <c r="G18" s="689">
        <v>84.159599999999998</v>
      </c>
      <c r="H18" s="519">
        <v>95.731099999999998</v>
      </c>
      <c r="I18" s="519">
        <v>97.597800000000007</v>
      </c>
      <c r="J18" s="519">
        <v>95.558599999999998</v>
      </c>
      <c r="K18" s="519">
        <v>88.986699999999999</v>
      </c>
      <c r="L18" s="519">
        <v>97.512100000000004</v>
      </c>
      <c r="M18" s="519">
        <v>103.75320000000001</v>
      </c>
      <c r="N18" s="519">
        <v>108.967</v>
      </c>
      <c r="O18" s="519">
        <v>83.525000000000006</v>
      </c>
      <c r="P18" s="519">
        <v>49.769399999999997</v>
      </c>
    </row>
    <row r="19" spans="1:16" ht="25.5" x14ac:dyDescent="0.25">
      <c r="A19" s="62">
        <v>17</v>
      </c>
      <c r="B19" s="241" t="s">
        <v>154</v>
      </c>
      <c r="C19" s="467">
        <v>106.9023083</v>
      </c>
      <c r="D19" s="346">
        <v>108.4</v>
      </c>
      <c r="E19" s="468">
        <v>94.320400000000006</v>
      </c>
      <c r="F19" s="468">
        <v>109.3772</v>
      </c>
      <c r="G19" s="689">
        <v>102.1773</v>
      </c>
      <c r="H19" s="519">
        <v>110.095</v>
      </c>
      <c r="I19" s="519">
        <v>100.7564</v>
      </c>
      <c r="J19" s="519">
        <v>109.6601</v>
      </c>
      <c r="K19" s="519">
        <v>106.22490000000001</v>
      </c>
      <c r="L19" s="519">
        <v>108.2748</v>
      </c>
      <c r="M19" s="519">
        <v>106.4318</v>
      </c>
      <c r="N19" s="519">
        <v>112.6091</v>
      </c>
      <c r="O19" s="519">
        <v>114.4697</v>
      </c>
      <c r="P19" s="519">
        <v>91.302599999999998</v>
      </c>
    </row>
    <row r="20" spans="1:16" ht="25.5" x14ac:dyDescent="0.25">
      <c r="A20" s="62">
        <v>18</v>
      </c>
      <c r="B20" s="241" t="s">
        <v>155</v>
      </c>
      <c r="C20" s="467">
        <v>104.07442500000001</v>
      </c>
      <c r="D20" s="346">
        <v>62</v>
      </c>
      <c r="E20" s="468">
        <v>71.507900000000006</v>
      </c>
      <c r="F20" s="468">
        <v>82.302999999999997</v>
      </c>
      <c r="G20" s="689">
        <v>67.720299999999995</v>
      </c>
      <c r="H20" s="519">
        <v>68.197500000000005</v>
      </c>
      <c r="I20" s="519">
        <v>73.979500000000002</v>
      </c>
      <c r="J20" s="519">
        <v>71.940299999999993</v>
      </c>
      <c r="K20" s="519">
        <v>80.926599999999993</v>
      </c>
      <c r="L20" s="519">
        <v>121.25790000000001</v>
      </c>
      <c r="M20" s="519">
        <v>135.38900000000001</v>
      </c>
      <c r="N20" s="519">
        <v>185.41669999999999</v>
      </c>
      <c r="O20" s="519">
        <v>228.22470000000001</v>
      </c>
      <c r="P20" s="519">
        <v>60.957999999999998</v>
      </c>
    </row>
    <row r="21" spans="1:16" ht="38.25" x14ac:dyDescent="0.25">
      <c r="A21" s="62">
        <v>19</v>
      </c>
      <c r="B21" s="241" t="s">
        <v>156</v>
      </c>
      <c r="C21" s="467">
        <v>80.851816700000001</v>
      </c>
      <c r="D21" s="346">
        <v>1.4</v>
      </c>
      <c r="E21" s="468">
        <v>116.093</v>
      </c>
      <c r="F21" s="468">
        <v>135.67679999999999</v>
      </c>
      <c r="G21" s="689">
        <v>33.1173</v>
      </c>
      <c r="H21" s="519">
        <v>204.18</v>
      </c>
      <c r="I21" s="519">
        <v>68.244699999999995</v>
      </c>
      <c r="J21" s="519">
        <v>158.79939999999999</v>
      </c>
      <c r="K21" s="519">
        <v>4.3650000000000002</v>
      </c>
      <c r="L21" s="519">
        <v>113.62860000000001</v>
      </c>
      <c r="M21" s="519">
        <v>58.612900000000003</v>
      </c>
      <c r="N21" s="519">
        <v>18.2028</v>
      </c>
      <c r="O21" s="519">
        <v>57.892499999999998</v>
      </c>
      <c r="P21" s="519">
        <v>1.6218999999999999</v>
      </c>
    </row>
    <row r="22" spans="1:16" ht="25.5" x14ac:dyDescent="0.25">
      <c r="A22" s="64">
        <v>20</v>
      </c>
      <c r="B22" s="241" t="s">
        <v>157</v>
      </c>
      <c r="C22" s="467">
        <v>92.586358300000001</v>
      </c>
      <c r="D22" s="346">
        <v>78.599999999999994</v>
      </c>
      <c r="E22" s="468">
        <v>74.699700000000007</v>
      </c>
      <c r="F22" s="468">
        <v>77.496200000000002</v>
      </c>
      <c r="G22" s="689">
        <v>74.036699999999996</v>
      </c>
      <c r="H22" s="519">
        <v>109.2109</v>
      </c>
      <c r="I22" s="519">
        <v>124.1332</v>
      </c>
      <c r="J22" s="519">
        <v>112.3</v>
      </c>
      <c r="K22" s="519">
        <v>83.017799999999994</v>
      </c>
      <c r="L22" s="519">
        <v>103.8343</v>
      </c>
      <c r="M22" s="519">
        <v>101.6562</v>
      </c>
      <c r="N22" s="519">
        <v>98.721299999999999</v>
      </c>
      <c r="O22" s="519">
        <v>73.307599999999994</v>
      </c>
      <c r="P22" s="519">
        <v>66.861800000000002</v>
      </c>
    </row>
    <row r="23" spans="1:16" ht="51" x14ac:dyDescent="0.25">
      <c r="A23" s="62">
        <v>21</v>
      </c>
      <c r="B23" s="241" t="s">
        <v>158</v>
      </c>
      <c r="C23" s="467">
        <v>112.8180917</v>
      </c>
      <c r="D23" s="346">
        <v>76.5</v>
      </c>
      <c r="E23" s="468">
        <v>102.83280000000001</v>
      </c>
      <c r="F23" s="468">
        <v>128.214</v>
      </c>
      <c r="G23" s="689">
        <v>85.593800000000002</v>
      </c>
      <c r="H23" s="519">
        <v>107.93040000000001</v>
      </c>
      <c r="I23" s="519">
        <v>136.66980000000001</v>
      </c>
      <c r="J23" s="519">
        <v>101.79179999999999</v>
      </c>
      <c r="K23" s="519">
        <v>57.975200000000001</v>
      </c>
      <c r="L23" s="519">
        <v>134.2046</v>
      </c>
      <c r="M23" s="519">
        <v>131.28639999999999</v>
      </c>
      <c r="N23" s="519">
        <v>154.6712</v>
      </c>
      <c r="O23" s="519">
        <v>136.18350000000001</v>
      </c>
      <c r="P23" s="519">
        <v>54.298400000000001</v>
      </c>
    </row>
    <row r="24" spans="1:16" ht="38.25" x14ac:dyDescent="0.25">
      <c r="A24" s="62">
        <v>22</v>
      </c>
      <c r="B24" s="241" t="s">
        <v>159</v>
      </c>
      <c r="C24" s="467">
        <v>96.942008299999998</v>
      </c>
      <c r="D24" s="346">
        <v>73.7</v>
      </c>
      <c r="E24" s="468">
        <v>84.810900000000004</v>
      </c>
      <c r="F24" s="468">
        <v>93.414699999999996</v>
      </c>
      <c r="G24" s="689">
        <v>96.528099999999995</v>
      </c>
      <c r="H24" s="519">
        <v>97.924599999999998</v>
      </c>
      <c r="I24" s="519">
        <v>114.44880000000001</v>
      </c>
      <c r="J24" s="519">
        <v>110.6361</v>
      </c>
      <c r="K24" s="519">
        <v>96.612099999999998</v>
      </c>
      <c r="L24" s="519">
        <v>96.745099999999994</v>
      </c>
      <c r="M24" s="519">
        <v>109.3723</v>
      </c>
      <c r="N24" s="519">
        <v>97.465199999999996</v>
      </c>
      <c r="O24" s="519">
        <v>91.653199999999998</v>
      </c>
      <c r="P24" s="519">
        <v>86.359300000000005</v>
      </c>
    </row>
    <row r="25" spans="1:16" ht="38.25" x14ac:dyDescent="0.25">
      <c r="A25" s="62">
        <v>23</v>
      </c>
      <c r="B25" s="241" t="s">
        <v>160</v>
      </c>
      <c r="C25" s="467">
        <v>112.65568330000001</v>
      </c>
      <c r="D25" s="346">
        <v>45.8</v>
      </c>
      <c r="E25" s="468">
        <v>58.338099999999997</v>
      </c>
      <c r="F25" s="468">
        <v>73.126499999999993</v>
      </c>
      <c r="G25" s="689">
        <v>102.6551</v>
      </c>
      <c r="H25" s="519">
        <v>135.60249999999999</v>
      </c>
      <c r="I25" s="519">
        <v>128.0291</v>
      </c>
      <c r="J25" s="519">
        <v>137.21539999999999</v>
      </c>
      <c r="K25" s="519">
        <v>147.8006</v>
      </c>
      <c r="L25" s="519">
        <v>157.1662</v>
      </c>
      <c r="M25" s="519">
        <v>156.82769999999999</v>
      </c>
      <c r="N25" s="519">
        <v>117.89400000000001</v>
      </c>
      <c r="O25" s="519">
        <v>91.422200000000004</v>
      </c>
      <c r="P25" s="519">
        <v>32.079799999999999</v>
      </c>
    </row>
    <row r="26" spans="1:16" ht="25.5" x14ac:dyDescent="0.25">
      <c r="A26" s="62">
        <v>24</v>
      </c>
      <c r="B26" s="241" t="s">
        <v>161</v>
      </c>
      <c r="C26" s="467">
        <v>109.6879667</v>
      </c>
      <c r="D26" s="346">
        <v>109.2</v>
      </c>
      <c r="E26" s="468">
        <v>111.5137</v>
      </c>
      <c r="F26" s="468">
        <v>103.7527</v>
      </c>
      <c r="G26" s="689">
        <v>103.64619999999999</v>
      </c>
      <c r="H26" s="519">
        <v>114.2739</v>
      </c>
      <c r="I26" s="519">
        <v>112.66540000000001</v>
      </c>
      <c r="J26" s="519">
        <v>113.2843</v>
      </c>
      <c r="K26" s="519">
        <v>93.180499999999995</v>
      </c>
      <c r="L26" s="519">
        <v>112.0939</v>
      </c>
      <c r="M26" s="519">
        <v>123.7274</v>
      </c>
      <c r="N26" s="519">
        <v>110.7403</v>
      </c>
      <c r="O26" s="519">
        <v>108.2174</v>
      </c>
      <c r="P26" s="519">
        <v>90.775300000000001</v>
      </c>
    </row>
    <row r="27" spans="1:16" ht="51" x14ac:dyDescent="0.25">
      <c r="A27" s="62">
        <v>25</v>
      </c>
      <c r="B27" s="241" t="s">
        <v>162</v>
      </c>
      <c r="C27" s="467">
        <v>77.970616699999994</v>
      </c>
      <c r="D27" s="346">
        <v>60.6</v>
      </c>
      <c r="E27" s="468">
        <v>68.864999999999995</v>
      </c>
      <c r="F27" s="468">
        <v>67.305499999999995</v>
      </c>
      <c r="G27" s="689">
        <v>74.147499999999994</v>
      </c>
      <c r="H27" s="519">
        <v>79.863399999999999</v>
      </c>
      <c r="I27" s="519">
        <v>73.881299999999996</v>
      </c>
      <c r="J27" s="519">
        <v>81.587599999999995</v>
      </c>
      <c r="K27" s="519">
        <v>76.601200000000006</v>
      </c>
      <c r="L27" s="519">
        <v>84.628500000000003</v>
      </c>
      <c r="M27" s="519">
        <v>94.155000000000001</v>
      </c>
      <c r="N27" s="519">
        <v>91.905000000000001</v>
      </c>
      <c r="O27" s="519">
        <v>82.0745</v>
      </c>
      <c r="P27" s="519">
        <v>76.662800000000004</v>
      </c>
    </row>
    <row r="28" spans="1:16" ht="51" x14ac:dyDescent="0.25">
      <c r="A28" s="62">
        <v>26</v>
      </c>
      <c r="B28" s="241" t="s">
        <v>163</v>
      </c>
      <c r="C28" s="467">
        <v>117.43031670000001</v>
      </c>
      <c r="D28" s="346">
        <v>75.5</v>
      </c>
      <c r="E28" s="468">
        <v>107.8612</v>
      </c>
      <c r="F28" s="468">
        <v>120.8266</v>
      </c>
      <c r="G28" s="689">
        <v>107.92310000000001</v>
      </c>
      <c r="H28" s="519">
        <v>123.4053</v>
      </c>
      <c r="I28" s="519">
        <v>98.543599999999998</v>
      </c>
      <c r="J28" s="519">
        <v>109.06</v>
      </c>
      <c r="K28" s="519">
        <v>124.46899999999999</v>
      </c>
      <c r="L28" s="519">
        <v>141.4588</v>
      </c>
      <c r="M28" s="519">
        <v>125.96339999999999</v>
      </c>
      <c r="N28" s="519">
        <v>138.17859999999999</v>
      </c>
      <c r="O28" s="519">
        <v>136.01859999999999</v>
      </c>
      <c r="P28" s="519">
        <v>85.886700000000005</v>
      </c>
    </row>
    <row r="29" spans="1:16" ht="25.5" x14ac:dyDescent="0.25">
      <c r="A29" s="62">
        <v>27</v>
      </c>
      <c r="B29" s="241" t="s">
        <v>164</v>
      </c>
      <c r="C29" s="467">
        <v>100.4659917</v>
      </c>
      <c r="D29" s="346">
        <v>87.4</v>
      </c>
      <c r="E29" s="468">
        <v>98.103300000000004</v>
      </c>
      <c r="F29" s="468">
        <v>110.30370000000001</v>
      </c>
      <c r="G29" s="689">
        <v>109.7672</v>
      </c>
      <c r="H29" s="519">
        <v>106.5132</v>
      </c>
      <c r="I29" s="519">
        <v>105.94289999999999</v>
      </c>
      <c r="J29" s="519">
        <v>109.16889999999999</v>
      </c>
      <c r="K29" s="519">
        <v>75.977599999999995</v>
      </c>
      <c r="L29" s="519">
        <v>100.6691</v>
      </c>
      <c r="M29" s="519">
        <v>98.018600000000006</v>
      </c>
      <c r="N29" s="519">
        <v>95.858099999999993</v>
      </c>
      <c r="O29" s="519">
        <v>107.8254</v>
      </c>
      <c r="P29" s="519">
        <v>73.413799999999995</v>
      </c>
    </row>
    <row r="30" spans="1:16" ht="25.5" x14ac:dyDescent="0.25">
      <c r="A30" s="62">
        <v>28</v>
      </c>
      <c r="B30" s="241" t="s">
        <v>165</v>
      </c>
      <c r="C30" s="467">
        <v>120.0388167</v>
      </c>
      <c r="D30" s="346">
        <v>108.1</v>
      </c>
      <c r="E30" s="468">
        <v>86.230699999999999</v>
      </c>
      <c r="F30" s="468">
        <v>88.349699999999999</v>
      </c>
      <c r="G30" s="689">
        <v>207.1412</v>
      </c>
      <c r="H30" s="519">
        <v>181.40299999999999</v>
      </c>
      <c r="I30" s="519">
        <v>92.479600000000005</v>
      </c>
      <c r="J30" s="519">
        <v>118.87649999999999</v>
      </c>
      <c r="K30" s="519">
        <v>100.989</v>
      </c>
      <c r="L30" s="519">
        <v>102.08920000000001</v>
      </c>
      <c r="M30" s="519">
        <v>142.47739999999999</v>
      </c>
      <c r="N30" s="519">
        <v>108.9637</v>
      </c>
      <c r="O30" s="519">
        <v>103.40600000000001</v>
      </c>
      <c r="P30" s="519">
        <v>103.6803</v>
      </c>
    </row>
    <row r="31" spans="1:16" ht="51" x14ac:dyDescent="0.25">
      <c r="A31" s="62">
        <v>29</v>
      </c>
      <c r="B31" s="241" t="s">
        <v>166</v>
      </c>
      <c r="C31" s="467">
        <v>119.20465</v>
      </c>
      <c r="D31" s="346">
        <v>110.2</v>
      </c>
      <c r="E31" s="468">
        <v>126.3676</v>
      </c>
      <c r="F31" s="468">
        <v>121.8314</v>
      </c>
      <c r="G31" s="689">
        <v>124.087</v>
      </c>
      <c r="H31" s="519">
        <v>127.7552</v>
      </c>
      <c r="I31" s="519">
        <v>118.4006</v>
      </c>
      <c r="J31" s="519">
        <v>119.1446</v>
      </c>
      <c r="K31" s="519">
        <v>103.6484</v>
      </c>
      <c r="L31" s="519">
        <v>120.8528</v>
      </c>
      <c r="M31" s="519">
        <v>122.9744</v>
      </c>
      <c r="N31" s="519">
        <v>116.3643</v>
      </c>
      <c r="O31" s="519">
        <v>118.8644</v>
      </c>
      <c r="P31" s="519">
        <v>98.061899999999994</v>
      </c>
    </row>
    <row r="32" spans="1:16" ht="25.5" x14ac:dyDescent="0.25">
      <c r="A32" s="62">
        <v>30</v>
      </c>
      <c r="B32" s="241" t="s">
        <v>167</v>
      </c>
      <c r="C32" s="467">
        <v>104.5029083</v>
      </c>
      <c r="D32" s="346">
        <v>61</v>
      </c>
      <c r="E32" s="468">
        <v>63.997399999999999</v>
      </c>
      <c r="F32" s="468">
        <v>74.380200000000002</v>
      </c>
      <c r="G32" s="689">
        <v>101.4051</v>
      </c>
      <c r="H32" s="519">
        <v>102.7021</v>
      </c>
      <c r="I32" s="519">
        <v>113.7102</v>
      </c>
      <c r="J32" s="519">
        <v>113.98699999999999</v>
      </c>
      <c r="K32" s="519">
        <v>108.3017</v>
      </c>
      <c r="L32" s="519">
        <v>118.4151</v>
      </c>
      <c r="M32" s="519">
        <v>124.0274</v>
      </c>
      <c r="N32" s="519">
        <v>113.4791</v>
      </c>
      <c r="O32" s="519">
        <v>158.6773</v>
      </c>
      <c r="P32" s="519">
        <v>73.432500000000005</v>
      </c>
    </row>
    <row r="33" spans="1:16" ht="25.5" x14ac:dyDescent="0.25">
      <c r="A33" s="62">
        <v>31</v>
      </c>
      <c r="B33" s="241" t="s">
        <v>168</v>
      </c>
      <c r="C33" s="467">
        <v>107.20927500000001</v>
      </c>
      <c r="D33" s="346">
        <v>98.7</v>
      </c>
      <c r="E33" s="468">
        <v>110.11750000000001</v>
      </c>
      <c r="F33" s="468">
        <v>118.2589</v>
      </c>
      <c r="G33" s="689">
        <v>125.94499999999999</v>
      </c>
      <c r="H33" s="519">
        <v>137.9427</v>
      </c>
      <c r="I33" s="519">
        <v>116.3907</v>
      </c>
      <c r="J33" s="519">
        <v>107.27370000000001</v>
      </c>
      <c r="K33" s="519">
        <v>64.588300000000004</v>
      </c>
      <c r="L33" s="519">
        <v>99.413700000000006</v>
      </c>
      <c r="M33" s="519">
        <v>115.84099999999999</v>
      </c>
      <c r="N33" s="519">
        <v>100.2252</v>
      </c>
      <c r="O33" s="519">
        <v>91.828699999999998</v>
      </c>
      <c r="P33" s="519">
        <v>69.242900000000006</v>
      </c>
    </row>
    <row r="34" spans="1:16" ht="25.5" x14ac:dyDescent="0.25">
      <c r="A34" s="62">
        <v>32</v>
      </c>
      <c r="B34" s="241" t="s">
        <v>169</v>
      </c>
      <c r="C34" s="467">
        <v>103.6582583</v>
      </c>
      <c r="D34" s="346">
        <v>80.2</v>
      </c>
      <c r="E34" s="468">
        <v>67.694199999999995</v>
      </c>
      <c r="F34" s="468">
        <v>80.084299999999999</v>
      </c>
      <c r="G34" s="689">
        <v>143.9042</v>
      </c>
      <c r="H34" s="519">
        <v>178.55699999999999</v>
      </c>
      <c r="I34" s="519">
        <v>138.59739999999999</v>
      </c>
      <c r="J34" s="519">
        <v>106.369</v>
      </c>
      <c r="K34" s="519">
        <v>78.958600000000004</v>
      </c>
      <c r="L34" s="519">
        <v>73.6374</v>
      </c>
      <c r="M34" s="519">
        <v>109.1384</v>
      </c>
      <c r="N34" s="519">
        <v>99.580100000000002</v>
      </c>
      <c r="O34" s="519">
        <v>87.209100000000007</v>
      </c>
      <c r="P34" s="519">
        <v>51.555399999999999</v>
      </c>
    </row>
    <row r="35" spans="1:16" ht="25.5" x14ac:dyDescent="0.25">
      <c r="A35" s="62">
        <v>33</v>
      </c>
      <c r="B35" s="241" t="s">
        <v>170</v>
      </c>
      <c r="C35" s="467">
        <v>165.14750000000001</v>
      </c>
      <c r="D35" s="346">
        <v>43.5</v>
      </c>
      <c r="E35" s="468">
        <v>76.834500000000006</v>
      </c>
      <c r="F35" s="468">
        <v>95.262900000000002</v>
      </c>
      <c r="G35" s="689">
        <v>102.1298</v>
      </c>
      <c r="H35" s="519">
        <v>85.402500000000003</v>
      </c>
      <c r="I35" s="519">
        <v>140.39510000000001</v>
      </c>
      <c r="J35" s="519">
        <v>99.392499999999998</v>
      </c>
      <c r="K35" s="519">
        <v>167.75040000000001</v>
      </c>
      <c r="L35" s="519">
        <v>284.43259999999998</v>
      </c>
      <c r="M35" s="519" t="s">
        <v>1041</v>
      </c>
      <c r="N35" s="519">
        <v>270.42759999999998</v>
      </c>
      <c r="O35" s="519">
        <v>220.78960000000001</v>
      </c>
      <c r="P35" s="519">
        <v>95.548699999999997</v>
      </c>
    </row>
    <row r="36" spans="1:16" x14ac:dyDescent="0.25">
      <c r="A36" s="318"/>
      <c r="B36" s="317"/>
      <c r="C36" s="465"/>
      <c r="D36" s="469"/>
      <c r="E36" s="80"/>
      <c r="F36" s="80"/>
      <c r="G36" s="468"/>
      <c r="H36" s="124"/>
      <c r="I36" s="78"/>
      <c r="J36" s="519"/>
      <c r="K36" s="582"/>
      <c r="L36" s="519"/>
      <c r="M36" s="519"/>
      <c r="N36" s="519"/>
      <c r="O36" s="519"/>
      <c r="P36" s="692"/>
    </row>
    <row r="37" spans="1:16" ht="38.25" x14ac:dyDescent="0.25">
      <c r="A37" s="62" t="s">
        <v>171</v>
      </c>
      <c r="B37" s="241" t="s">
        <v>172</v>
      </c>
      <c r="C37" s="467">
        <v>119.8095417</v>
      </c>
      <c r="D37" s="512">
        <v>123.7</v>
      </c>
      <c r="E37" s="468">
        <v>129.48599999999999</v>
      </c>
      <c r="F37" s="468">
        <v>158.9949</v>
      </c>
      <c r="G37" s="689">
        <v>140.5804</v>
      </c>
      <c r="H37" s="520">
        <v>116.5531</v>
      </c>
      <c r="I37" s="519">
        <v>117.5</v>
      </c>
      <c r="J37" s="519">
        <v>124.8815</v>
      </c>
      <c r="K37" s="519">
        <v>106.4679</v>
      </c>
      <c r="L37" s="519">
        <v>98.726600000000005</v>
      </c>
      <c r="M37" s="519">
        <v>87.069800000000001</v>
      </c>
      <c r="N37" s="519">
        <v>107.6486</v>
      </c>
      <c r="O37" s="519">
        <v>126.05880000000001</v>
      </c>
      <c r="P37" s="519">
        <v>91.845600000000005</v>
      </c>
    </row>
    <row r="38" spans="1:16" s="59" customFormat="1" ht="38.25" x14ac:dyDescent="0.25">
      <c r="A38" s="343">
        <v>35</v>
      </c>
      <c r="B38" s="344" t="s">
        <v>172</v>
      </c>
      <c r="C38" s="345">
        <v>119.8095917</v>
      </c>
      <c r="D38" s="513">
        <v>123.7</v>
      </c>
      <c r="E38" s="485">
        <v>129.48609999999999</v>
      </c>
      <c r="F38" s="485">
        <v>158.9949</v>
      </c>
      <c r="G38" s="508">
        <v>140.5804</v>
      </c>
      <c r="H38" s="521">
        <v>116.5531</v>
      </c>
      <c r="I38" s="533">
        <v>117.5</v>
      </c>
      <c r="J38" s="533">
        <v>124.88160000000001</v>
      </c>
      <c r="K38" s="533">
        <v>106.4679</v>
      </c>
      <c r="L38" s="519">
        <v>98.726699999999994</v>
      </c>
      <c r="M38" s="533">
        <v>87.069800000000001</v>
      </c>
      <c r="N38" s="533">
        <v>107.64870000000001</v>
      </c>
      <c r="O38" s="533">
        <v>126.05880000000001</v>
      </c>
      <c r="P38" s="533">
        <v>91.845600000000005</v>
      </c>
    </row>
    <row r="39" spans="1:16" x14ac:dyDescent="0.25">
      <c r="A39" s="65"/>
      <c r="B39" s="66"/>
      <c r="C39" s="67"/>
    </row>
    <row r="40" spans="1:16" ht="15.75" x14ac:dyDescent="0.25">
      <c r="A40" s="135" t="s">
        <v>1038</v>
      </c>
      <c r="B40" s="135"/>
      <c r="C40" s="176"/>
    </row>
    <row r="41" spans="1:16" x14ac:dyDescent="0.25">
      <c r="A41" s="531" t="s">
        <v>1037</v>
      </c>
      <c r="B41" s="135"/>
      <c r="C41" s="77"/>
    </row>
    <row r="43" spans="1:16" ht="15.75" x14ac:dyDescent="0.25">
      <c r="A43" s="135" t="s">
        <v>920</v>
      </c>
      <c r="B43" s="135"/>
    </row>
    <row r="44" spans="1:16" x14ac:dyDescent="0.25">
      <c r="A44" s="531" t="s">
        <v>282</v>
      </c>
      <c r="B44" s="135"/>
    </row>
  </sheetData>
  <mergeCells count="3">
    <mergeCell ref="A4:B5"/>
    <mergeCell ref="C4:C5"/>
    <mergeCell ref="D4:K4"/>
  </mergeCells>
  <pageMargins left="0.25" right="0.25" top="0.75" bottom="0.75" header="0.3" footer="0.3"/>
  <pageSetup paperSize="9" scale="82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activeCell="D32" sqref="D32"/>
    </sheetView>
  </sheetViews>
  <sheetFormatPr defaultRowHeight="12.75" x14ac:dyDescent="0.2"/>
  <cols>
    <col min="1" max="1" width="10.42578125" style="133" customWidth="1"/>
    <col min="2" max="2" width="12.7109375" style="133" customWidth="1"/>
    <col min="3" max="3" width="16.140625" style="133" customWidth="1"/>
    <col min="4" max="4" width="17.140625" style="133" customWidth="1"/>
    <col min="5" max="5" width="12.28515625" style="133" customWidth="1"/>
    <col min="6" max="16384" width="9.140625" style="133"/>
  </cols>
  <sheetData>
    <row r="1" spans="1:14" x14ac:dyDescent="0.2">
      <c r="A1" s="177" t="s">
        <v>294</v>
      </c>
    </row>
    <row r="2" spans="1:14" x14ac:dyDescent="0.2">
      <c r="A2" s="165" t="s">
        <v>645</v>
      </c>
      <c r="C2" s="178"/>
    </row>
    <row r="3" spans="1:14" ht="15" x14ac:dyDescent="0.2">
      <c r="A3" s="179"/>
      <c r="E3" s="119" t="s">
        <v>861</v>
      </c>
    </row>
    <row r="4" spans="1:14" ht="25.5" x14ac:dyDescent="0.2">
      <c r="A4" s="853"/>
      <c r="B4" s="180" t="s">
        <v>295</v>
      </c>
      <c r="C4" s="180" t="s">
        <v>296</v>
      </c>
      <c r="D4" s="180" t="s">
        <v>297</v>
      </c>
      <c r="E4" s="181" t="s">
        <v>298</v>
      </c>
    </row>
    <row r="5" spans="1:14" ht="25.5" x14ac:dyDescent="0.25">
      <c r="A5" s="854"/>
      <c r="B5" s="100" t="s">
        <v>547</v>
      </c>
      <c r="C5" s="182" t="s">
        <v>299</v>
      </c>
      <c r="D5" s="182" t="s">
        <v>300</v>
      </c>
      <c r="E5" s="183" t="s">
        <v>301</v>
      </c>
      <c r="H5"/>
      <c r="I5"/>
      <c r="J5"/>
      <c r="K5"/>
      <c r="L5"/>
      <c r="M5"/>
      <c r="N5"/>
    </row>
    <row r="6" spans="1:14" ht="15" x14ac:dyDescent="0.25">
      <c r="A6" s="666">
        <v>2018</v>
      </c>
      <c r="B6" s="132"/>
      <c r="C6" s="132"/>
      <c r="D6" s="132"/>
      <c r="E6" s="132"/>
      <c r="H6"/>
      <c r="I6"/>
      <c r="J6"/>
      <c r="K6"/>
      <c r="L6"/>
      <c r="M6"/>
      <c r="N6"/>
    </row>
    <row r="7" spans="1:14" ht="15" x14ac:dyDescent="0.25">
      <c r="A7" s="193" t="s">
        <v>589</v>
      </c>
      <c r="B7" s="255">
        <v>94.1</v>
      </c>
      <c r="C7" s="255">
        <v>114.32990408611066</v>
      </c>
      <c r="D7" s="132">
        <v>94.101202400000005</v>
      </c>
      <c r="E7" s="132">
        <v>114.16692964671306</v>
      </c>
      <c r="H7"/>
      <c r="I7"/>
      <c r="J7"/>
      <c r="K7"/>
      <c r="L7"/>
      <c r="M7"/>
      <c r="N7"/>
    </row>
    <row r="8" spans="1:14" s="124" customFormat="1" ht="15" x14ac:dyDescent="0.25">
      <c r="A8" s="193" t="s">
        <v>590</v>
      </c>
      <c r="B8" s="469">
        <v>107.2</v>
      </c>
      <c r="C8" s="255">
        <v>116.19156247359338</v>
      </c>
      <c r="D8" s="132">
        <v>107.2184192</v>
      </c>
      <c r="E8" s="132">
        <v>116.01859689213728</v>
      </c>
      <c r="H8"/>
      <c r="I8"/>
      <c r="J8"/>
      <c r="K8"/>
      <c r="L8"/>
      <c r="M8"/>
      <c r="N8"/>
    </row>
    <row r="9" spans="1:14" ht="15" x14ac:dyDescent="0.25">
      <c r="A9" s="193" t="s">
        <v>591</v>
      </c>
      <c r="B9" s="139">
        <v>121.24601989999999</v>
      </c>
      <c r="C9" s="255">
        <v>118.91892284894719</v>
      </c>
      <c r="D9" s="132">
        <v>121.24601989999999</v>
      </c>
      <c r="E9" s="132">
        <v>117.13951968938157</v>
      </c>
      <c r="H9"/>
      <c r="I9"/>
      <c r="J9"/>
      <c r="K9"/>
      <c r="L9"/>
      <c r="M9"/>
      <c r="N9"/>
    </row>
    <row r="10" spans="1:14" ht="15" x14ac:dyDescent="0.25">
      <c r="A10" s="193" t="s">
        <v>742</v>
      </c>
      <c r="B10" s="132">
        <v>111.7325404</v>
      </c>
      <c r="C10" s="255">
        <v>116.30695560667198</v>
      </c>
      <c r="D10" s="132">
        <v>111.7325404</v>
      </c>
      <c r="E10" s="132">
        <v>117.44449378218422</v>
      </c>
      <c r="H10"/>
      <c r="I10"/>
      <c r="J10"/>
      <c r="K10"/>
      <c r="L10"/>
      <c r="M10"/>
      <c r="N10"/>
    </row>
    <row r="11" spans="1:14" ht="15" x14ac:dyDescent="0.25">
      <c r="A11" s="193" t="s">
        <v>582</v>
      </c>
      <c r="B11" s="139">
        <v>122.3</v>
      </c>
      <c r="C11" s="255">
        <v>120.4993174572644</v>
      </c>
      <c r="D11" s="132">
        <v>122.305149</v>
      </c>
      <c r="E11" s="132">
        <v>116.58541539884661</v>
      </c>
      <c r="H11"/>
      <c r="I11"/>
      <c r="J11"/>
      <c r="K11"/>
      <c r="L11"/>
      <c r="M11"/>
      <c r="N11"/>
    </row>
    <row r="12" spans="1:14" ht="15" x14ac:dyDescent="0.25">
      <c r="A12" s="193" t="s">
        <v>583</v>
      </c>
      <c r="B12" s="124">
        <v>113.2</v>
      </c>
      <c r="C12" s="255">
        <v>111.3130655880385</v>
      </c>
      <c r="D12" s="132">
        <v>113.2173773</v>
      </c>
      <c r="E12" s="132">
        <v>114.59254562253896</v>
      </c>
      <c r="H12"/>
      <c r="I12"/>
      <c r="J12"/>
      <c r="K12"/>
      <c r="L12"/>
      <c r="M12"/>
      <c r="N12"/>
    </row>
    <row r="13" spans="1:14" ht="15" x14ac:dyDescent="0.25">
      <c r="A13" s="193" t="s">
        <v>716</v>
      </c>
      <c r="B13" s="124">
        <v>123.5</v>
      </c>
      <c r="C13" s="255">
        <v>115.74010720394686</v>
      </c>
      <c r="D13" s="132">
        <v>123.46007059999999</v>
      </c>
      <c r="E13" s="132">
        <v>112.6625005240264</v>
      </c>
      <c r="H13"/>
      <c r="I13"/>
      <c r="J13"/>
      <c r="K13"/>
      <c r="L13"/>
      <c r="M13"/>
      <c r="N13"/>
    </row>
    <row r="14" spans="1:14" s="124" customFormat="1" ht="15" x14ac:dyDescent="0.25">
      <c r="A14" s="193" t="s">
        <v>584</v>
      </c>
      <c r="B14" s="133">
        <v>101.4</v>
      </c>
      <c r="C14" s="255">
        <v>107.69376449616574</v>
      </c>
      <c r="D14" s="132">
        <v>101.4429379</v>
      </c>
      <c r="E14" s="132">
        <v>111.03918520487991</v>
      </c>
      <c r="H14"/>
      <c r="I14"/>
      <c r="J14"/>
      <c r="K14"/>
      <c r="L14"/>
      <c r="M14"/>
      <c r="N14"/>
    </row>
    <row r="15" spans="1:14" s="124" customFormat="1" ht="15" x14ac:dyDescent="0.25">
      <c r="A15" s="193" t="s">
        <v>1042</v>
      </c>
      <c r="B15" s="502">
        <v>115.6154508</v>
      </c>
      <c r="C15" s="255">
        <v>111.34457478601095</v>
      </c>
      <c r="D15" s="132">
        <v>115.6154508</v>
      </c>
      <c r="E15" s="132">
        <v>110.73156903704766</v>
      </c>
      <c r="H15"/>
      <c r="I15"/>
      <c r="J15"/>
      <c r="K15"/>
      <c r="L15"/>
      <c r="M15"/>
      <c r="N15"/>
    </row>
    <row r="16" spans="1:14" s="124" customFormat="1" ht="15" x14ac:dyDescent="0.25">
      <c r="A16" s="193" t="s">
        <v>586</v>
      </c>
      <c r="B16" s="502">
        <v>120.0927741</v>
      </c>
      <c r="C16" s="255">
        <v>111.87493374018781</v>
      </c>
      <c r="D16" s="132">
        <v>120.0927741</v>
      </c>
      <c r="E16" s="132">
        <v>110.72968719212405</v>
      </c>
      <c r="H16"/>
      <c r="I16"/>
      <c r="J16"/>
      <c r="K16"/>
      <c r="L16"/>
      <c r="M16"/>
      <c r="N16"/>
    </row>
    <row r="17" spans="1:14" ht="15" x14ac:dyDescent="0.25">
      <c r="A17" s="193" t="s">
        <v>587</v>
      </c>
      <c r="B17" s="132">
        <v>115.497927</v>
      </c>
      <c r="C17" s="255">
        <v>109.3651240686292</v>
      </c>
      <c r="D17" s="132">
        <v>115.497927</v>
      </c>
      <c r="E17" s="132">
        <v>109.20812087137168</v>
      </c>
      <c r="H17"/>
      <c r="I17"/>
      <c r="J17"/>
      <c r="K17"/>
      <c r="L17"/>
      <c r="M17"/>
      <c r="N17"/>
    </row>
    <row r="18" spans="1:14" ht="15" x14ac:dyDescent="0.25">
      <c r="A18" s="534" t="s">
        <v>588</v>
      </c>
      <c r="B18" s="132">
        <v>115.3651662</v>
      </c>
      <c r="C18" s="255">
        <v>106.77286631988679</v>
      </c>
      <c r="D18" s="132">
        <v>115.3651662</v>
      </c>
      <c r="E18" s="132">
        <v>106.83937284043935</v>
      </c>
      <c r="H18"/>
      <c r="I18"/>
      <c r="J18"/>
      <c r="K18"/>
      <c r="L18"/>
      <c r="M18"/>
      <c r="N18"/>
    </row>
    <row r="19" spans="1:14" ht="15" x14ac:dyDescent="0.25">
      <c r="A19" s="534"/>
      <c r="B19" s="132"/>
      <c r="C19" s="255"/>
      <c r="D19" s="132"/>
      <c r="E19" s="132"/>
      <c r="H19"/>
      <c r="I19"/>
      <c r="J19"/>
      <c r="K19"/>
      <c r="L19"/>
      <c r="M19"/>
      <c r="N19"/>
    </row>
    <row r="20" spans="1:14" s="124" customFormat="1" ht="18.75" customHeight="1" x14ac:dyDescent="0.25">
      <c r="A20" s="666">
        <v>2019</v>
      </c>
      <c r="B20" s="132"/>
      <c r="C20" s="255"/>
      <c r="D20" s="132"/>
      <c r="E20" s="132"/>
      <c r="H20"/>
      <c r="I20"/>
      <c r="J20"/>
      <c r="K20"/>
      <c r="L20"/>
      <c r="M20"/>
      <c r="N20"/>
    </row>
    <row r="21" spans="1:14" ht="15" x14ac:dyDescent="0.25">
      <c r="A21" s="193" t="s">
        <v>1153</v>
      </c>
      <c r="B21" s="124">
        <v>83.1</v>
      </c>
      <c r="C21" s="255">
        <v>102.47352326591745</v>
      </c>
      <c r="D21" s="132">
        <v>83.127959899999993</v>
      </c>
      <c r="E21" s="132">
        <v>105.43232773463046</v>
      </c>
      <c r="H21"/>
      <c r="I21"/>
      <c r="J21"/>
      <c r="K21"/>
      <c r="L21"/>
      <c r="M21"/>
      <c r="N21"/>
    </row>
    <row r="22" spans="1:14" ht="15" x14ac:dyDescent="0.25">
      <c r="A22" s="124"/>
      <c r="B22" s="124"/>
      <c r="H22"/>
      <c r="I22"/>
      <c r="J22"/>
      <c r="K22"/>
      <c r="L22"/>
      <c r="M22"/>
      <c r="N22"/>
    </row>
    <row r="23" spans="1:14" ht="15.75" x14ac:dyDescent="0.25">
      <c r="A23" s="133" t="s">
        <v>1043</v>
      </c>
      <c r="H23"/>
      <c r="I23"/>
      <c r="J23"/>
      <c r="K23"/>
      <c r="L23"/>
      <c r="M23"/>
      <c r="N23"/>
    </row>
    <row r="24" spans="1:14" ht="15" x14ac:dyDescent="0.25">
      <c r="A24" s="584" t="s">
        <v>1037</v>
      </c>
      <c r="H24"/>
      <c r="I24"/>
      <c r="J24"/>
      <c r="K24"/>
      <c r="L24"/>
      <c r="M24"/>
      <c r="N24"/>
    </row>
  </sheetData>
  <mergeCells count="1">
    <mergeCell ref="A4:A5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A12" sqref="A12:E27"/>
    </sheetView>
  </sheetViews>
  <sheetFormatPr defaultRowHeight="15" x14ac:dyDescent="0.25"/>
  <cols>
    <col min="1" max="2" width="9.140625" style="78"/>
    <col min="3" max="3" width="15.7109375" style="78" customWidth="1"/>
    <col min="4" max="4" width="24" style="78" customWidth="1"/>
    <col min="5" max="5" width="34.85546875" style="78" customWidth="1"/>
    <col min="6" max="16384" width="9.140625" style="78"/>
  </cols>
  <sheetData>
    <row r="1" spans="1:5" x14ac:dyDescent="0.25">
      <c r="A1" s="71" t="s">
        <v>302</v>
      </c>
      <c r="B1" s="77"/>
      <c r="C1" s="77"/>
      <c r="D1" s="77"/>
      <c r="E1" s="77"/>
    </row>
    <row r="2" spans="1:5" x14ac:dyDescent="0.25">
      <c r="A2" s="855" t="s">
        <v>646</v>
      </c>
      <c r="B2" s="855"/>
      <c r="C2" s="855"/>
      <c r="D2" s="855"/>
      <c r="E2" s="855"/>
    </row>
    <row r="3" spans="1:5" x14ac:dyDescent="0.25">
      <c r="A3" s="168"/>
      <c r="B3" s="77"/>
      <c r="C3" s="77"/>
      <c r="D3" s="77"/>
      <c r="E3" s="51" t="s">
        <v>647</v>
      </c>
    </row>
    <row r="4" spans="1:5" ht="34.5" customHeight="1" x14ac:dyDescent="0.25">
      <c r="A4" s="839"/>
      <c r="B4" s="184" t="s">
        <v>248</v>
      </c>
      <c r="C4" s="184" t="s">
        <v>277</v>
      </c>
      <c r="D4" s="184" t="s">
        <v>279</v>
      </c>
      <c r="E4" s="143" t="s">
        <v>648</v>
      </c>
    </row>
    <row r="5" spans="1:5" ht="25.5" x14ac:dyDescent="0.25">
      <c r="A5" s="841"/>
      <c r="B5" s="185" t="s">
        <v>240</v>
      </c>
      <c r="C5" s="185" t="s">
        <v>278</v>
      </c>
      <c r="D5" s="185" t="s">
        <v>280</v>
      </c>
      <c r="E5" s="123" t="s">
        <v>303</v>
      </c>
    </row>
    <row r="6" spans="1:5" x14ac:dyDescent="0.25">
      <c r="A6" s="79">
        <v>2014</v>
      </c>
      <c r="B6" s="380">
        <v>101.7</v>
      </c>
      <c r="C6" s="380">
        <v>105.7</v>
      </c>
      <c r="D6" s="380">
        <v>100.9</v>
      </c>
      <c r="E6" s="118">
        <v>104</v>
      </c>
    </row>
    <row r="7" spans="1:5" x14ac:dyDescent="0.25">
      <c r="A7" s="79">
        <v>2015</v>
      </c>
      <c r="B7" s="380">
        <v>101.3</v>
      </c>
      <c r="C7" s="380">
        <v>101.7</v>
      </c>
      <c r="D7" s="118">
        <v>101</v>
      </c>
      <c r="E7" s="118">
        <v>102.3</v>
      </c>
    </row>
    <row r="8" spans="1:5" x14ac:dyDescent="0.25">
      <c r="A8" s="79">
        <v>2016</v>
      </c>
      <c r="B8" s="380">
        <v>101.3</v>
      </c>
      <c r="C8" s="380">
        <v>101.1</v>
      </c>
      <c r="D8" s="118">
        <v>101.4</v>
      </c>
      <c r="E8" s="118">
        <v>100.7</v>
      </c>
    </row>
    <row r="9" spans="1:5" x14ac:dyDescent="0.25">
      <c r="A9" s="79">
        <v>2017</v>
      </c>
      <c r="B9" s="118">
        <v>103.9633998</v>
      </c>
      <c r="C9" s="118">
        <v>103.2623875</v>
      </c>
      <c r="D9" s="118">
        <v>104.1852781</v>
      </c>
      <c r="E9" s="118">
        <v>103.12098020000001</v>
      </c>
    </row>
    <row r="10" spans="1:5" x14ac:dyDescent="0.25">
      <c r="A10" s="79">
        <v>2018</v>
      </c>
      <c r="B10" s="118">
        <v>102.1</v>
      </c>
      <c r="C10" s="118">
        <v>97.7</v>
      </c>
      <c r="D10" s="118">
        <v>102.1</v>
      </c>
      <c r="E10" s="118">
        <v>105</v>
      </c>
    </row>
    <row r="11" spans="1:5" x14ac:dyDescent="0.25">
      <c r="A11" s="586"/>
      <c r="B11" s="2"/>
      <c r="C11" s="2"/>
      <c r="D11" s="2"/>
      <c r="E11" s="2"/>
    </row>
    <row r="12" spans="1:5" x14ac:dyDescent="0.25">
      <c r="A12" s="665">
        <v>2018</v>
      </c>
      <c r="B12" s="2"/>
      <c r="C12" s="2"/>
      <c r="D12" s="2"/>
      <c r="E12" s="2"/>
    </row>
    <row r="13" spans="1:5" s="80" customFormat="1" x14ac:dyDescent="0.25">
      <c r="A13" s="216" t="s">
        <v>364</v>
      </c>
      <c r="B13" s="535">
        <v>100.5</v>
      </c>
      <c r="C13" s="535">
        <v>98.9</v>
      </c>
      <c r="D13" s="535">
        <v>100.7</v>
      </c>
      <c r="E13" s="535">
        <v>100.6</v>
      </c>
    </row>
    <row r="14" spans="1:5" s="80" customFormat="1" x14ac:dyDescent="0.25">
      <c r="A14" s="216" t="s">
        <v>380</v>
      </c>
      <c r="B14" s="303">
        <v>100.8001122</v>
      </c>
      <c r="C14" s="480" t="s">
        <v>84</v>
      </c>
      <c r="D14" s="303">
        <v>101</v>
      </c>
      <c r="E14" s="481">
        <v>100.8</v>
      </c>
    </row>
    <row r="15" spans="1:5" x14ac:dyDescent="0.25">
      <c r="A15" s="586" t="s">
        <v>370</v>
      </c>
      <c r="B15" s="2">
        <v>101.4</v>
      </c>
      <c r="C15" s="2">
        <v>99.5</v>
      </c>
      <c r="D15" s="2">
        <v>101.8</v>
      </c>
      <c r="E15" s="2">
        <v>100.9</v>
      </c>
    </row>
    <row r="16" spans="1:5" x14ac:dyDescent="0.25">
      <c r="A16" s="586" t="s">
        <v>580</v>
      </c>
      <c r="B16" s="2">
        <v>101.7</v>
      </c>
      <c r="C16" s="2">
        <v>99.4</v>
      </c>
      <c r="D16" s="2">
        <v>102.1</v>
      </c>
      <c r="E16" s="2">
        <v>100.9</v>
      </c>
    </row>
    <row r="17" spans="1:5" x14ac:dyDescent="0.25">
      <c r="A17" s="586" t="s">
        <v>372</v>
      </c>
      <c r="B17" s="2">
        <v>101.9</v>
      </c>
      <c r="C17" s="2">
        <v>97.6</v>
      </c>
      <c r="D17" s="2">
        <v>102.3</v>
      </c>
      <c r="E17" s="2">
        <v>102.5</v>
      </c>
    </row>
    <row r="18" spans="1:5" x14ac:dyDescent="0.25">
      <c r="A18" s="586" t="s">
        <v>373</v>
      </c>
      <c r="B18" s="2">
        <v>102.4</v>
      </c>
      <c r="C18" s="2">
        <v>98.4</v>
      </c>
      <c r="D18" s="2">
        <v>102.8</v>
      </c>
      <c r="E18" s="279" t="s">
        <v>912</v>
      </c>
    </row>
    <row r="19" spans="1:5" x14ac:dyDescent="0.25">
      <c r="A19" s="586" t="s">
        <v>744</v>
      </c>
      <c r="B19" s="2">
        <v>102.3</v>
      </c>
      <c r="C19" s="2">
        <v>99.1</v>
      </c>
      <c r="D19" s="2">
        <v>102.5</v>
      </c>
      <c r="E19" s="2">
        <v>103.6</v>
      </c>
    </row>
    <row r="20" spans="1:5" s="80" customFormat="1" x14ac:dyDescent="0.25">
      <c r="A20" s="586" t="s">
        <v>375</v>
      </c>
      <c r="B20" s="2">
        <v>102.4</v>
      </c>
      <c r="C20" s="2">
        <v>99.4</v>
      </c>
      <c r="D20" s="2">
        <v>102.3</v>
      </c>
      <c r="E20" s="279" t="s">
        <v>564</v>
      </c>
    </row>
    <row r="21" spans="1:5" s="80" customFormat="1" x14ac:dyDescent="0.25">
      <c r="A21" s="216" t="s">
        <v>1106</v>
      </c>
      <c r="B21" s="2">
        <v>102.7</v>
      </c>
      <c r="C21" s="2">
        <v>94.5</v>
      </c>
      <c r="D21" s="2">
        <v>102.6</v>
      </c>
      <c r="E21" s="279">
        <v>109.7</v>
      </c>
    </row>
    <row r="22" spans="1:5" s="80" customFormat="1" x14ac:dyDescent="0.25">
      <c r="A22" s="2" t="s">
        <v>377</v>
      </c>
      <c r="B22" s="2">
        <v>103.3</v>
      </c>
      <c r="C22" s="2">
        <v>95.5</v>
      </c>
      <c r="D22" s="2">
        <v>103</v>
      </c>
      <c r="E22" s="2">
        <v>111.1</v>
      </c>
    </row>
    <row r="23" spans="1:5" x14ac:dyDescent="0.25">
      <c r="A23" s="2" t="s">
        <v>378</v>
      </c>
      <c r="B23" s="108">
        <v>102.8614183</v>
      </c>
      <c r="C23" s="108">
        <v>95.208877299999997</v>
      </c>
      <c r="D23" s="108">
        <v>102.4608197</v>
      </c>
      <c r="E23" s="108">
        <v>111.2984313</v>
      </c>
    </row>
    <row r="24" spans="1:5" x14ac:dyDescent="0.25">
      <c r="A24" s="470" t="s">
        <v>379</v>
      </c>
      <c r="B24" s="108">
        <v>102.4330707</v>
      </c>
      <c r="C24" s="108">
        <v>95.169712799999999</v>
      </c>
      <c r="D24" s="108">
        <v>101.98646410000001</v>
      </c>
      <c r="E24" s="108">
        <v>110.8599509</v>
      </c>
    </row>
    <row r="25" spans="1:5" s="479" customFormat="1" x14ac:dyDescent="0.25">
      <c r="A25" s="80"/>
      <c r="B25" s="80"/>
      <c r="C25" s="80"/>
      <c r="D25" s="80"/>
      <c r="E25" s="80"/>
    </row>
    <row r="26" spans="1:5" s="482" customFormat="1" x14ac:dyDescent="0.25">
      <c r="A26" s="665">
        <v>2019</v>
      </c>
      <c r="B26" s="78"/>
      <c r="C26" s="78"/>
      <c r="D26" s="78"/>
      <c r="E26" s="78"/>
    </row>
    <row r="27" spans="1:5" x14ac:dyDescent="0.25">
      <c r="A27" s="649" t="s">
        <v>364</v>
      </c>
      <c r="B27" s="693" t="s">
        <v>581</v>
      </c>
      <c r="C27" s="649">
        <v>96.8</v>
      </c>
      <c r="D27" s="649">
        <v>98.2</v>
      </c>
      <c r="E27" s="649">
        <v>105.3</v>
      </c>
    </row>
  </sheetData>
  <mergeCells count="2">
    <mergeCell ref="A2:E2"/>
    <mergeCell ref="A4:A5"/>
  </mergeCells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1:M15"/>
  <sheetViews>
    <sheetView zoomScaleNormal="100" workbookViewId="0">
      <selection activeCell="H27" sqref="H27"/>
    </sheetView>
  </sheetViews>
  <sheetFormatPr defaultRowHeight="15" x14ac:dyDescent="0.25"/>
  <cols>
    <col min="1" max="1" width="18" style="78" customWidth="1"/>
    <col min="2" max="4" width="13.7109375" style="78" customWidth="1"/>
    <col min="5" max="5" width="10" style="78" bestFit="1" customWidth="1"/>
    <col min="6" max="16384" width="9.140625" style="78"/>
  </cols>
  <sheetData>
    <row r="1" spans="1:13" x14ac:dyDescent="0.25">
      <c r="A1" s="71" t="s">
        <v>684</v>
      </c>
      <c r="B1" s="85"/>
      <c r="C1" s="85"/>
    </row>
    <row r="2" spans="1:13" x14ac:dyDescent="0.25">
      <c r="A2" s="165" t="s">
        <v>683</v>
      </c>
      <c r="B2" s="85"/>
      <c r="C2" s="85"/>
    </row>
    <row r="4" spans="1:13" ht="26.25" customHeight="1" x14ac:dyDescent="0.25">
      <c r="A4" s="856"/>
      <c r="B4" s="858" t="s">
        <v>763</v>
      </c>
      <c r="C4" s="860" t="s">
        <v>698</v>
      </c>
      <c r="D4" s="861"/>
      <c r="E4" s="861"/>
    </row>
    <row r="5" spans="1:13" ht="25.5" x14ac:dyDescent="0.25">
      <c r="A5" s="857"/>
      <c r="B5" s="859"/>
      <c r="C5" s="486" t="s">
        <v>1109</v>
      </c>
      <c r="D5" s="487" t="s">
        <v>1110</v>
      </c>
      <c r="E5" s="487" t="s">
        <v>1111</v>
      </c>
    </row>
    <row r="6" spans="1:13" ht="29.25" customHeight="1" x14ac:dyDescent="0.25">
      <c r="A6" s="488" t="s">
        <v>870</v>
      </c>
      <c r="B6" s="489">
        <v>100</v>
      </c>
      <c r="C6" s="489">
        <v>101.68668965300731</v>
      </c>
      <c r="D6" s="490">
        <v>100.14413368122845</v>
      </c>
      <c r="E6" s="490">
        <v>101.06450586282681</v>
      </c>
    </row>
    <row r="7" spans="1:13" ht="25.5" x14ac:dyDescent="0.25">
      <c r="A7" s="491" t="s">
        <v>871</v>
      </c>
      <c r="B7" s="489">
        <v>46.385898046688901</v>
      </c>
      <c r="C7" s="489">
        <v>108.17157030778017</v>
      </c>
      <c r="D7" s="490">
        <v>106.48003718233502</v>
      </c>
      <c r="E7" s="490">
        <v>104.56520978068549</v>
      </c>
    </row>
    <row r="8" spans="1:13" ht="25.5" x14ac:dyDescent="0.25">
      <c r="A8" s="492" t="s">
        <v>872</v>
      </c>
      <c r="B8" s="493">
        <v>53.614101953311099</v>
      </c>
      <c r="C8" s="493">
        <v>96.076094642776738</v>
      </c>
      <c r="D8" s="493">
        <v>94.662430861848506</v>
      </c>
      <c r="E8" s="493">
        <v>98.035763626934383</v>
      </c>
    </row>
    <row r="10" spans="1:13" ht="31.5" customHeight="1" x14ac:dyDescent="0.25">
      <c r="A10" s="862" t="s">
        <v>873</v>
      </c>
      <c r="B10" s="862"/>
      <c r="C10" s="862"/>
      <c r="D10" s="862"/>
      <c r="E10" s="862"/>
    </row>
    <row r="11" spans="1:13" ht="27" customHeight="1" x14ac:dyDescent="0.25">
      <c r="A11" s="863" t="s">
        <v>921</v>
      </c>
      <c r="B11" s="863"/>
      <c r="C11" s="863"/>
      <c r="D11" s="863"/>
      <c r="E11" s="863"/>
    </row>
    <row r="13" spans="1:13" x14ac:dyDescent="0.25">
      <c r="K13" s="494"/>
      <c r="L13" s="494"/>
      <c r="M13" s="494"/>
    </row>
    <row r="14" spans="1:13" x14ac:dyDescent="0.25">
      <c r="K14" s="494"/>
      <c r="L14" s="494"/>
      <c r="M14" s="494"/>
    </row>
    <row r="15" spans="1:13" x14ac:dyDescent="0.25">
      <c r="K15" s="494"/>
      <c r="L15" s="494"/>
      <c r="M15" s="494"/>
    </row>
  </sheetData>
  <mergeCells count="5">
    <mergeCell ref="A4:A5"/>
    <mergeCell ref="B4:B5"/>
    <mergeCell ref="C4:E4"/>
    <mergeCell ref="A10:E10"/>
    <mergeCell ref="A11:E11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/>
  <dimension ref="A1:J18"/>
  <sheetViews>
    <sheetView workbookViewId="0">
      <selection activeCell="G26" sqref="G26"/>
    </sheetView>
  </sheetViews>
  <sheetFormatPr defaultRowHeight="12.75" x14ac:dyDescent="0.25"/>
  <cols>
    <col min="1" max="1" width="6.28515625" style="41" customWidth="1"/>
    <col min="2" max="2" width="9.42578125" style="41" customWidth="1"/>
    <col min="3" max="4" width="14.140625" style="41" customWidth="1"/>
    <col min="5" max="6" width="9.42578125" style="41" customWidth="1"/>
    <col min="7" max="8" width="14.140625" style="41" customWidth="1"/>
    <col min="9" max="9" width="9.42578125" style="41" customWidth="1"/>
    <col min="10" max="16384" width="9.140625" style="41"/>
  </cols>
  <sheetData>
    <row r="1" spans="1:10" s="78" customFormat="1" ht="15" x14ac:dyDescent="0.25">
      <c r="A1" s="71" t="s">
        <v>544</v>
      </c>
      <c r="B1" s="85"/>
      <c r="C1" s="85"/>
    </row>
    <row r="2" spans="1:10" s="78" customFormat="1" ht="15" x14ac:dyDescent="0.25">
      <c r="A2" s="165" t="s">
        <v>874</v>
      </c>
      <c r="B2" s="85"/>
      <c r="C2" s="85"/>
    </row>
    <row r="3" spans="1:10" s="78" customFormat="1" ht="15" x14ac:dyDescent="0.25">
      <c r="I3" s="495" t="s">
        <v>875</v>
      </c>
    </row>
    <row r="4" spans="1:10" ht="24" customHeight="1" x14ac:dyDescent="0.25">
      <c r="A4" s="864"/>
      <c r="B4" s="860" t="s">
        <v>698</v>
      </c>
      <c r="C4" s="861"/>
      <c r="D4" s="861"/>
      <c r="E4" s="861"/>
      <c r="F4" s="861"/>
      <c r="G4" s="861"/>
      <c r="H4" s="861"/>
      <c r="I4" s="861"/>
    </row>
    <row r="5" spans="1:10" ht="25.5" customHeight="1" x14ac:dyDescent="0.25">
      <c r="A5" s="864"/>
      <c r="B5" s="860" t="s">
        <v>685</v>
      </c>
      <c r="C5" s="861"/>
      <c r="D5" s="861"/>
      <c r="E5" s="864"/>
      <c r="F5" s="860" t="s">
        <v>686</v>
      </c>
      <c r="G5" s="861"/>
      <c r="H5" s="861"/>
      <c r="I5" s="861"/>
    </row>
    <row r="6" spans="1:10" ht="38.25" x14ac:dyDescent="0.25">
      <c r="A6" s="864"/>
      <c r="B6" s="259" t="s">
        <v>687</v>
      </c>
      <c r="C6" s="259" t="s">
        <v>688</v>
      </c>
      <c r="D6" s="259" t="s">
        <v>689</v>
      </c>
      <c r="E6" s="472" t="s">
        <v>690</v>
      </c>
      <c r="F6" s="259" t="s">
        <v>687</v>
      </c>
      <c r="G6" s="259" t="s">
        <v>688</v>
      </c>
      <c r="H6" s="259" t="s">
        <v>689</v>
      </c>
      <c r="I6" s="472" t="s">
        <v>690</v>
      </c>
      <c r="J6" s="40"/>
    </row>
    <row r="7" spans="1:10" s="85" customFormat="1" x14ac:dyDescent="0.2">
      <c r="A7" s="642">
        <v>2017</v>
      </c>
      <c r="B7" s="643"/>
      <c r="C7" s="644"/>
      <c r="D7" s="644"/>
      <c r="E7" s="643"/>
      <c r="F7" s="643"/>
      <c r="G7" s="644"/>
      <c r="H7" s="644"/>
      <c r="I7" s="643"/>
    </row>
    <row r="8" spans="1:10" s="85" customFormat="1" x14ac:dyDescent="0.2">
      <c r="A8" s="496" t="s">
        <v>15</v>
      </c>
      <c r="B8" s="645">
        <v>88.233694440193688</v>
      </c>
      <c r="C8" s="490">
        <v>95.788427240139256</v>
      </c>
      <c r="D8" s="490">
        <v>88.233694440193688</v>
      </c>
      <c r="E8" s="645">
        <v>95.986070688748526</v>
      </c>
      <c r="F8" s="645">
        <v>77.709958677880721</v>
      </c>
      <c r="G8" s="490">
        <v>89.224783957049397</v>
      </c>
      <c r="H8" s="490">
        <v>77.709958677880721</v>
      </c>
      <c r="I8" s="645">
        <v>92.125128238568777</v>
      </c>
    </row>
    <row r="9" spans="1:10" s="85" customFormat="1" x14ac:dyDescent="0.2">
      <c r="A9" s="496" t="s">
        <v>16</v>
      </c>
      <c r="B9" s="645">
        <v>101.06203968380341</v>
      </c>
      <c r="C9" s="490">
        <v>98.295232674429613</v>
      </c>
      <c r="D9" s="490">
        <v>101.06203968380341</v>
      </c>
      <c r="E9" s="645">
        <v>97.951188610668723</v>
      </c>
      <c r="F9" s="645">
        <v>88.201306015784724</v>
      </c>
      <c r="G9" s="490">
        <v>88.740791653140647</v>
      </c>
      <c r="H9" s="490">
        <v>88.201306015784724</v>
      </c>
      <c r="I9" s="645">
        <v>91.115080533427289</v>
      </c>
    </row>
    <row r="10" spans="1:10" s="85" customFormat="1" x14ac:dyDescent="0.2">
      <c r="A10" s="496" t="s">
        <v>17</v>
      </c>
      <c r="B10" s="645">
        <v>105.61674654714173</v>
      </c>
      <c r="C10" s="490">
        <v>99.897253699081688</v>
      </c>
      <c r="D10" s="490">
        <v>105.61674654714173</v>
      </c>
      <c r="E10" s="645">
        <v>99.671195729059207</v>
      </c>
      <c r="F10" s="645">
        <v>97.769617091043415</v>
      </c>
      <c r="G10" s="490">
        <v>89.525429192809</v>
      </c>
      <c r="H10" s="490">
        <v>97.769617091043415</v>
      </c>
      <c r="I10" s="645">
        <v>90.246213360254174</v>
      </c>
    </row>
    <row r="11" spans="1:10" s="2" customFormat="1" x14ac:dyDescent="0.2">
      <c r="A11" s="496" t="s">
        <v>18</v>
      </c>
      <c r="B11" s="645">
        <v>100.39744723967394</v>
      </c>
      <c r="C11" s="490">
        <v>100.85709961641832</v>
      </c>
      <c r="D11" s="490">
        <v>100.39744723967394</v>
      </c>
      <c r="E11" s="645">
        <v>101.0453288090102</v>
      </c>
      <c r="F11" s="645">
        <v>89.652489728102196</v>
      </c>
      <c r="G11" s="490">
        <v>87.41616555975105</v>
      </c>
      <c r="H11" s="490">
        <v>89.652489728102196</v>
      </c>
      <c r="I11" s="645">
        <v>89.463703065779669</v>
      </c>
    </row>
    <row r="12" spans="1:10" x14ac:dyDescent="0.25">
      <c r="A12" s="496"/>
      <c r="B12" s="645"/>
      <c r="C12" s="490"/>
      <c r="D12" s="490"/>
      <c r="E12" s="645"/>
      <c r="F12" s="645"/>
      <c r="G12" s="490"/>
      <c r="H12" s="490"/>
      <c r="I12" s="645"/>
    </row>
    <row r="13" spans="1:10" x14ac:dyDescent="0.25">
      <c r="A13" s="500">
        <v>2018</v>
      </c>
      <c r="B13" s="645"/>
      <c r="C13" s="490"/>
      <c r="D13" s="490"/>
      <c r="E13" s="645"/>
      <c r="F13" s="645"/>
      <c r="G13" s="490"/>
      <c r="H13" s="490"/>
      <c r="I13" s="645"/>
    </row>
    <row r="14" spans="1:10" x14ac:dyDescent="0.25">
      <c r="A14" s="496" t="s">
        <v>15</v>
      </c>
      <c r="B14" s="645">
        <v>95.151119267438929</v>
      </c>
      <c r="C14" s="490">
        <v>103.00776250473024</v>
      </c>
      <c r="D14" s="490">
        <v>95.151119267438929</v>
      </c>
      <c r="E14" s="645">
        <v>102.81080450975665</v>
      </c>
      <c r="F14" s="645">
        <v>78.724043089551728</v>
      </c>
      <c r="G14" s="490">
        <v>89.170530397746333</v>
      </c>
      <c r="H14" s="490">
        <v>78.724043089551728</v>
      </c>
      <c r="I14" s="645">
        <v>88.774292369766101</v>
      </c>
    </row>
    <row r="15" spans="1:10" x14ac:dyDescent="0.25">
      <c r="A15" s="496" t="s">
        <v>16</v>
      </c>
      <c r="B15" s="645">
        <v>101.57901382766204</v>
      </c>
      <c r="C15" s="490">
        <v>103.19715277587218</v>
      </c>
      <c r="D15" s="490">
        <v>101.57901382766204</v>
      </c>
      <c r="E15" s="645">
        <v>103.42456370202706</v>
      </c>
      <c r="F15" s="645">
        <v>89.502182636134947</v>
      </c>
      <c r="G15" s="490">
        <v>88.428978543006522</v>
      </c>
      <c r="H15" s="490">
        <v>89.502182636134947</v>
      </c>
      <c r="I15" s="645">
        <v>88.085429046530905</v>
      </c>
      <c r="J15" s="497"/>
    </row>
    <row r="16" spans="1:10" s="499" customFormat="1" x14ac:dyDescent="0.25">
      <c r="A16" s="496" t="s">
        <v>17</v>
      </c>
      <c r="B16" s="645">
        <v>109.72328315779701</v>
      </c>
      <c r="C16" s="490">
        <v>104.4091717208893</v>
      </c>
      <c r="D16" s="490">
        <v>109.72328315779701</v>
      </c>
      <c r="E16" s="645">
        <v>104.43434029605581</v>
      </c>
      <c r="F16" s="645">
        <v>93.299617080900063</v>
      </c>
      <c r="G16" s="490">
        <v>85.452224358711163</v>
      </c>
      <c r="H16" s="490">
        <v>93.299617080900063</v>
      </c>
      <c r="I16" s="645">
        <v>87.381125243092498</v>
      </c>
      <c r="J16" s="498"/>
    </row>
    <row r="17" spans="1:10" s="499" customFormat="1" x14ac:dyDescent="0.25">
      <c r="A17" s="646" t="s">
        <v>18</v>
      </c>
      <c r="B17" s="647">
        <v>106.90323915092</v>
      </c>
      <c r="C17" s="648">
        <v>105.2902692070784</v>
      </c>
      <c r="D17" s="648">
        <v>106.90323915092</v>
      </c>
      <c r="E17" s="647">
        <v>105.17461174217337</v>
      </c>
      <c r="F17" s="647">
        <v>84.867226104790575</v>
      </c>
      <c r="G17" s="648">
        <v>84.197956376523365</v>
      </c>
      <c r="H17" s="648">
        <v>84.867226104790575</v>
      </c>
      <c r="I17" s="647">
        <v>86.799386562597221</v>
      </c>
      <c r="J17" s="498"/>
    </row>
    <row r="18" spans="1:10" x14ac:dyDescent="0.25">
      <c r="A18" s="552"/>
      <c r="B18" s="552"/>
      <c r="C18" s="552"/>
      <c r="D18" s="552"/>
      <c r="E18" s="552"/>
      <c r="F18" s="552"/>
      <c r="G18" s="552"/>
      <c r="H18" s="552"/>
      <c r="I18" s="552"/>
    </row>
  </sheetData>
  <mergeCells count="4">
    <mergeCell ref="A4:A6"/>
    <mergeCell ref="B5:E5"/>
    <mergeCell ref="F5:I5"/>
    <mergeCell ref="B4:I4"/>
  </mergeCells>
  <pageMargins left="0.25" right="0.25" top="0.75" bottom="0.75" header="0.3" footer="0.3"/>
  <pageSetup paperSize="9" scale="95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A11" sqref="A11:E26"/>
    </sheetView>
  </sheetViews>
  <sheetFormatPr defaultColWidth="9.140625" defaultRowHeight="15" x14ac:dyDescent="0.25"/>
  <cols>
    <col min="1" max="1" width="9.140625" style="78"/>
    <col min="2" max="2" width="10" style="78" customWidth="1"/>
    <col min="3" max="3" width="12.42578125" style="78" customWidth="1"/>
    <col min="4" max="4" width="15.28515625" style="78" customWidth="1"/>
    <col min="5" max="5" width="17.28515625" style="78" customWidth="1"/>
    <col min="6" max="16384" width="9.140625" style="78"/>
  </cols>
  <sheetData>
    <row r="1" spans="1:5" x14ac:dyDescent="0.25">
      <c r="A1" s="71" t="s">
        <v>542</v>
      </c>
      <c r="B1" s="77"/>
      <c r="C1" s="77"/>
      <c r="D1" s="77"/>
      <c r="E1" s="77"/>
    </row>
    <row r="2" spans="1:5" x14ac:dyDescent="0.25">
      <c r="A2" s="76" t="s">
        <v>553</v>
      </c>
      <c r="B2" s="77"/>
      <c r="C2" s="77"/>
      <c r="D2" s="77"/>
      <c r="E2" s="77"/>
    </row>
    <row r="3" spans="1:5" ht="25.5" x14ac:dyDescent="0.25">
      <c r="A3" s="865"/>
      <c r="B3" s="866" t="s">
        <v>781</v>
      </c>
      <c r="C3" s="866"/>
      <c r="D3" s="382" t="s">
        <v>304</v>
      </c>
      <c r="E3" s="383" t="s">
        <v>305</v>
      </c>
    </row>
    <row r="4" spans="1:5" ht="28.5" customHeight="1" x14ac:dyDescent="0.25">
      <c r="A4" s="865"/>
      <c r="B4" s="260" t="s">
        <v>306</v>
      </c>
      <c r="C4" s="260" t="s">
        <v>307</v>
      </c>
      <c r="D4" s="261" t="s">
        <v>308</v>
      </c>
      <c r="E4" s="262" t="s">
        <v>309</v>
      </c>
    </row>
    <row r="5" spans="1:5" x14ac:dyDescent="0.25">
      <c r="A5" s="79">
        <v>2014</v>
      </c>
      <c r="B5" s="82">
        <v>2692013</v>
      </c>
      <c r="C5" s="380">
        <v>4946061</v>
      </c>
      <c r="D5" s="51">
        <v>-2254048</v>
      </c>
      <c r="E5" s="131" t="s">
        <v>593</v>
      </c>
    </row>
    <row r="6" spans="1:5" x14ac:dyDescent="0.25">
      <c r="A6" s="79">
        <v>2015</v>
      </c>
      <c r="B6" s="96">
        <v>2613924</v>
      </c>
      <c r="C6" s="121">
        <v>4369179</v>
      </c>
      <c r="D6" s="214">
        <v>-1755255</v>
      </c>
      <c r="E6" s="131" t="s">
        <v>1112</v>
      </c>
    </row>
    <row r="7" spans="1:5" x14ac:dyDescent="0.25">
      <c r="A7" s="79">
        <v>2016</v>
      </c>
      <c r="B7" s="96">
        <v>2869101</v>
      </c>
      <c r="C7" s="121">
        <v>4426945</v>
      </c>
      <c r="D7" s="214">
        <v>-1557844</v>
      </c>
      <c r="E7" s="131" t="s">
        <v>603</v>
      </c>
    </row>
    <row r="8" spans="1:5" x14ac:dyDescent="0.25">
      <c r="A8" s="79">
        <v>2017</v>
      </c>
      <c r="B8" s="96">
        <v>3476093</v>
      </c>
      <c r="C8" s="96">
        <v>4899081</v>
      </c>
      <c r="D8" s="96">
        <v>-1422988</v>
      </c>
      <c r="E8" s="131" t="s">
        <v>334</v>
      </c>
    </row>
    <row r="9" spans="1:5" x14ac:dyDescent="0.25">
      <c r="A9" s="79">
        <v>2018</v>
      </c>
      <c r="B9" s="96">
        <v>3741165.0613800013</v>
      </c>
      <c r="C9" s="96">
        <v>5216648.4144399948</v>
      </c>
      <c r="D9" s="96">
        <v>-1475483.3530599936</v>
      </c>
      <c r="E9" s="131" t="s">
        <v>1113</v>
      </c>
    </row>
    <row r="10" spans="1:5" x14ac:dyDescent="0.25">
      <c r="A10" s="230"/>
      <c r="B10" s="215"/>
      <c r="C10" s="215"/>
      <c r="D10" s="215"/>
      <c r="E10" s="113"/>
    </row>
    <row r="11" spans="1:5" x14ac:dyDescent="0.25">
      <c r="A11" s="665">
        <v>2018</v>
      </c>
      <c r="B11" s="215"/>
      <c r="C11" s="215"/>
      <c r="D11" s="215"/>
      <c r="E11" s="113"/>
    </row>
    <row r="12" spans="1:5" x14ac:dyDescent="0.25">
      <c r="A12" s="586" t="s">
        <v>364</v>
      </c>
      <c r="B12" s="215">
        <v>291618.67481</v>
      </c>
      <c r="C12" s="215">
        <v>288847.57765999984</v>
      </c>
      <c r="D12" s="215">
        <v>2771.0971500001615</v>
      </c>
      <c r="E12" s="113" t="s">
        <v>947</v>
      </c>
    </row>
    <row r="13" spans="1:5" x14ac:dyDescent="0.25">
      <c r="A13" s="586" t="s">
        <v>380</v>
      </c>
      <c r="B13" s="215">
        <v>292922.40514000016</v>
      </c>
      <c r="C13" s="215">
        <v>400943.55539999844</v>
      </c>
      <c r="D13" s="215">
        <v>-108021.15025999828</v>
      </c>
      <c r="E13" s="113" t="s">
        <v>948</v>
      </c>
    </row>
    <row r="14" spans="1:5" s="80" customFormat="1" x14ac:dyDescent="0.25">
      <c r="A14" s="586" t="s">
        <v>370</v>
      </c>
      <c r="B14" s="215">
        <v>298240.45569000009</v>
      </c>
      <c r="C14" s="215">
        <v>507433.35581999953</v>
      </c>
      <c r="D14" s="215">
        <v>-209192.90012999944</v>
      </c>
      <c r="E14" s="113" t="s">
        <v>1114</v>
      </c>
    </row>
    <row r="15" spans="1:5" x14ac:dyDescent="0.25">
      <c r="A15" s="586" t="s">
        <v>580</v>
      </c>
      <c r="B15" s="215">
        <v>295266.56620999961</v>
      </c>
      <c r="C15" s="215">
        <v>394871.45286000188</v>
      </c>
      <c r="D15" s="215">
        <v>-99604.88665000227</v>
      </c>
      <c r="E15" s="113" t="s">
        <v>878</v>
      </c>
    </row>
    <row r="16" spans="1:5" x14ac:dyDescent="0.25">
      <c r="A16" s="586" t="s">
        <v>372</v>
      </c>
      <c r="B16" s="215">
        <v>311122.9842100002</v>
      </c>
      <c r="C16" s="215">
        <v>479136.3756400019</v>
      </c>
      <c r="D16" s="215">
        <v>-168013.39143000171</v>
      </c>
      <c r="E16" s="113" t="s">
        <v>990</v>
      </c>
    </row>
    <row r="17" spans="1:5" x14ac:dyDescent="0.25">
      <c r="A17" s="586" t="s">
        <v>373</v>
      </c>
      <c r="B17" s="215">
        <v>335549.61511000007</v>
      </c>
      <c r="C17" s="215">
        <v>453051.24417999678</v>
      </c>
      <c r="D17" s="215">
        <v>-117501.62906999671</v>
      </c>
      <c r="E17" s="113" t="s">
        <v>1115</v>
      </c>
    </row>
    <row r="18" spans="1:5" x14ac:dyDescent="0.25">
      <c r="A18" s="586" t="s">
        <v>630</v>
      </c>
      <c r="B18" s="215">
        <v>345724.57379000046</v>
      </c>
      <c r="C18" s="215">
        <v>543987.16353999695</v>
      </c>
      <c r="D18" s="215">
        <v>-198262.58974999649</v>
      </c>
      <c r="E18" s="113" t="s">
        <v>1116</v>
      </c>
    </row>
    <row r="19" spans="1:5" x14ac:dyDescent="0.25">
      <c r="A19" s="586" t="s">
        <v>375</v>
      </c>
      <c r="B19" s="215">
        <v>278025.62222000025</v>
      </c>
      <c r="C19" s="215">
        <v>392703.81220999832</v>
      </c>
      <c r="D19" s="215">
        <v>-114678.18998999806</v>
      </c>
      <c r="E19" s="113" t="s">
        <v>991</v>
      </c>
    </row>
    <row r="20" spans="1:5" s="80" customFormat="1" x14ac:dyDescent="0.25">
      <c r="A20" s="586" t="s">
        <v>376</v>
      </c>
      <c r="B20" s="215">
        <v>324393.20782999991</v>
      </c>
      <c r="C20" s="215">
        <v>469145.85102999938</v>
      </c>
      <c r="D20" s="215">
        <v>-144752.64319999947</v>
      </c>
      <c r="E20" s="113" t="s">
        <v>812</v>
      </c>
    </row>
    <row r="21" spans="1:5" x14ac:dyDescent="0.25">
      <c r="A21" s="586" t="s">
        <v>377</v>
      </c>
      <c r="B21" s="215">
        <v>354149.14591000049</v>
      </c>
      <c r="C21" s="215">
        <v>506626.12952000223</v>
      </c>
      <c r="D21" s="215">
        <v>-152476.98361000174</v>
      </c>
      <c r="E21" s="113" t="s">
        <v>1117</v>
      </c>
    </row>
    <row r="22" spans="1:5" s="80" customFormat="1" x14ac:dyDescent="0.25">
      <c r="A22" s="586" t="s">
        <v>378</v>
      </c>
      <c r="B22" s="215">
        <v>329571.65969000052</v>
      </c>
      <c r="C22" s="215">
        <v>390329.30064000015</v>
      </c>
      <c r="D22" s="215">
        <v>-60757.640949999623</v>
      </c>
      <c r="E22" s="113" t="s">
        <v>1044</v>
      </c>
    </row>
    <row r="23" spans="1:5" x14ac:dyDescent="0.25">
      <c r="A23" s="586" t="s">
        <v>379</v>
      </c>
      <c r="B23" s="215">
        <v>284580.15076999983</v>
      </c>
      <c r="C23" s="215">
        <v>389572.5959399998</v>
      </c>
      <c r="D23" s="215">
        <v>-104992.44516999996</v>
      </c>
      <c r="E23" s="113" t="s">
        <v>1118</v>
      </c>
    </row>
    <row r="24" spans="1:5" s="80" customFormat="1" x14ac:dyDescent="0.25"/>
    <row r="25" spans="1:5" s="80" customFormat="1" x14ac:dyDescent="0.25">
      <c r="A25" s="79">
        <v>2019</v>
      </c>
      <c r="B25" s="215"/>
      <c r="C25" s="215"/>
      <c r="D25" s="215"/>
      <c r="E25" s="113"/>
    </row>
    <row r="26" spans="1:5" x14ac:dyDescent="0.25">
      <c r="A26" s="505" t="s">
        <v>364</v>
      </c>
      <c r="B26" s="553">
        <v>255748</v>
      </c>
      <c r="C26" s="553">
        <v>281485</v>
      </c>
      <c r="D26" s="553">
        <v>-25737</v>
      </c>
      <c r="E26" s="554" t="s">
        <v>1071</v>
      </c>
    </row>
    <row r="27" spans="1:5" x14ac:dyDescent="0.25">
      <c r="B27" s="186"/>
      <c r="C27" s="186"/>
      <c r="D27" s="186"/>
      <c r="E27" s="187"/>
    </row>
    <row r="28" spans="1:5" x14ac:dyDescent="0.25">
      <c r="A28" s="136"/>
      <c r="B28" s="186"/>
      <c r="C28" s="186"/>
      <c r="D28" s="186"/>
      <c r="E28" s="187"/>
    </row>
    <row r="29" spans="1:5" x14ac:dyDescent="0.25">
      <c r="A29" s="136"/>
      <c r="B29" s="186"/>
      <c r="C29" s="186"/>
      <c r="D29" s="186"/>
      <c r="E29" s="187"/>
    </row>
    <row r="30" spans="1:5" x14ac:dyDescent="0.25">
      <c r="B30" s="186"/>
      <c r="C30" s="186"/>
      <c r="D30" s="186"/>
      <c r="E30" s="187"/>
    </row>
    <row r="31" spans="1:5" x14ac:dyDescent="0.25">
      <c r="B31" s="186"/>
      <c r="C31" s="186"/>
      <c r="D31" s="186"/>
      <c r="E31" s="187"/>
    </row>
  </sheetData>
  <mergeCells count="2">
    <mergeCell ref="A3:A4"/>
    <mergeCell ref="B3:C3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zoomScale="85" zoomScaleNormal="85" workbookViewId="0">
      <selection activeCell="A11" sqref="A11:J51"/>
    </sheetView>
  </sheetViews>
  <sheetFormatPr defaultColWidth="9.140625" defaultRowHeight="15" x14ac:dyDescent="0.25"/>
  <cols>
    <col min="1" max="2" width="9.140625" style="78"/>
    <col min="3" max="3" width="14.85546875" style="78" customWidth="1"/>
    <col min="4" max="4" width="9.140625" style="78"/>
    <col min="5" max="5" width="12.85546875" style="78" customWidth="1"/>
    <col min="6" max="6" width="17.85546875" style="78" customWidth="1"/>
    <col min="7" max="7" width="19.7109375" style="78" customWidth="1"/>
    <col min="8" max="8" width="14.42578125" style="78" customWidth="1"/>
    <col min="9" max="9" width="17.42578125" style="78" customWidth="1"/>
    <col min="10" max="10" width="13.7109375" style="78" customWidth="1"/>
    <col min="11" max="16384" width="9.140625" style="78"/>
  </cols>
  <sheetData>
    <row r="1" spans="1:10" x14ac:dyDescent="0.25">
      <c r="A1" s="71" t="s">
        <v>541</v>
      </c>
      <c r="B1" s="77"/>
      <c r="C1" s="77"/>
      <c r="D1" s="77"/>
      <c r="E1" s="77"/>
      <c r="F1" s="77"/>
      <c r="G1" s="77"/>
      <c r="H1" s="77"/>
      <c r="I1" s="77"/>
      <c r="J1" s="77"/>
    </row>
    <row r="2" spans="1:10" x14ac:dyDescent="0.25">
      <c r="A2" s="76" t="s">
        <v>310</v>
      </c>
      <c r="B2" s="77"/>
      <c r="C2" s="77"/>
      <c r="D2" s="77"/>
      <c r="E2" s="77"/>
      <c r="F2" s="77"/>
      <c r="G2" s="77"/>
      <c r="H2" s="77"/>
      <c r="I2" s="77"/>
    </row>
    <row r="3" spans="1:10" ht="15" customHeight="1" x14ac:dyDescent="0.25">
      <c r="A3" s="76"/>
      <c r="B3" s="77"/>
      <c r="C3" s="77"/>
      <c r="D3" s="77"/>
      <c r="E3" s="77"/>
      <c r="F3" s="77"/>
      <c r="G3" s="77"/>
      <c r="H3" s="77"/>
      <c r="I3" s="867" t="s">
        <v>760</v>
      </c>
      <c r="J3" s="867"/>
    </row>
    <row r="4" spans="1:10" ht="84.75" customHeight="1" x14ac:dyDescent="0.25">
      <c r="A4" s="388"/>
      <c r="B4" s="389" t="s">
        <v>312</v>
      </c>
      <c r="C4" s="389" t="s">
        <v>313</v>
      </c>
      <c r="D4" s="389" t="s">
        <v>314</v>
      </c>
      <c r="E4" s="389" t="s">
        <v>315</v>
      </c>
      <c r="F4" s="389" t="s">
        <v>316</v>
      </c>
      <c r="G4" s="389" t="s">
        <v>317</v>
      </c>
      <c r="H4" s="389" t="s">
        <v>318</v>
      </c>
      <c r="I4" s="389" t="s">
        <v>319</v>
      </c>
      <c r="J4" s="390" t="s">
        <v>320</v>
      </c>
    </row>
    <row r="5" spans="1:10" x14ac:dyDescent="0.25">
      <c r="A5" s="79">
        <v>2014</v>
      </c>
      <c r="B5" s="82">
        <v>2692013</v>
      </c>
      <c r="C5" s="96">
        <v>105316</v>
      </c>
      <c r="D5" s="96">
        <v>71240</v>
      </c>
      <c r="E5" s="96">
        <v>2303461</v>
      </c>
      <c r="F5" s="96">
        <v>114094</v>
      </c>
      <c r="G5" s="96">
        <v>95356</v>
      </c>
      <c r="H5" s="96">
        <v>2395</v>
      </c>
      <c r="I5" s="96">
        <v>151</v>
      </c>
      <c r="J5" s="96" t="s">
        <v>123</v>
      </c>
    </row>
    <row r="6" spans="1:10" x14ac:dyDescent="0.25">
      <c r="A6" s="79">
        <v>2015</v>
      </c>
      <c r="B6" s="96">
        <v>2613924</v>
      </c>
      <c r="C6" s="96">
        <v>122036</v>
      </c>
      <c r="D6" s="96">
        <v>55278</v>
      </c>
      <c r="E6" s="96">
        <v>2304518</v>
      </c>
      <c r="F6" s="96">
        <v>60763</v>
      </c>
      <c r="G6" s="96">
        <v>69526</v>
      </c>
      <c r="H6" s="96">
        <v>1803</v>
      </c>
      <c r="I6" s="96">
        <v>0</v>
      </c>
      <c r="J6" s="96">
        <v>1</v>
      </c>
    </row>
    <row r="7" spans="1:10" x14ac:dyDescent="0.25">
      <c r="A7" s="79">
        <v>2016</v>
      </c>
      <c r="B7" s="96">
        <v>2869101</v>
      </c>
      <c r="C7" s="96">
        <v>157770</v>
      </c>
      <c r="D7" s="96">
        <v>57533</v>
      </c>
      <c r="E7" s="96">
        <v>2508904</v>
      </c>
      <c r="F7" s="96">
        <v>75476</v>
      </c>
      <c r="G7" s="96">
        <v>67558</v>
      </c>
      <c r="H7" s="96">
        <v>1860</v>
      </c>
      <c r="I7" s="96" t="s">
        <v>123</v>
      </c>
      <c r="J7" s="96" t="s">
        <v>123</v>
      </c>
    </row>
    <row r="8" spans="1:10" x14ac:dyDescent="0.25">
      <c r="A8" s="79">
        <v>2017</v>
      </c>
      <c r="B8" s="96">
        <v>3476093</v>
      </c>
      <c r="C8" s="96">
        <v>159099</v>
      </c>
      <c r="D8" s="96">
        <v>77872</v>
      </c>
      <c r="E8" s="96">
        <v>2926103</v>
      </c>
      <c r="F8" s="96">
        <v>246975</v>
      </c>
      <c r="G8" s="96">
        <v>63501</v>
      </c>
      <c r="H8" s="96">
        <v>2540</v>
      </c>
      <c r="I8" s="96">
        <v>4</v>
      </c>
      <c r="J8" s="96" t="s">
        <v>123</v>
      </c>
    </row>
    <row r="9" spans="1:10" x14ac:dyDescent="0.25">
      <c r="A9" s="79">
        <v>2018</v>
      </c>
      <c r="B9" s="96">
        <v>3741165.0613800013</v>
      </c>
      <c r="C9" s="96">
        <v>146109.07321000003</v>
      </c>
      <c r="D9" s="96">
        <v>70915.509260000021</v>
      </c>
      <c r="E9" s="96">
        <v>3178828.9808800011</v>
      </c>
      <c r="F9" s="96">
        <v>285843.78080999997</v>
      </c>
      <c r="G9" s="96">
        <v>56540.501430000004</v>
      </c>
      <c r="H9" s="96">
        <v>2927.2157899999997</v>
      </c>
      <c r="I9" s="96" t="s">
        <v>123</v>
      </c>
      <c r="J9" s="96" t="s">
        <v>123</v>
      </c>
    </row>
    <row r="10" spans="1:10" x14ac:dyDescent="0.25">
      <c r="A10" s="586"/>
      <c r="B10" s="429"/>
      <c r="C10" s="430"/>
      <c r="D10" s="430"/>
      <c r="E10" s="430"/>
      <c r="F10" s="430"/>
      <c r="G10" s="430"/>
      <c r="H10" s="430"/>
      <c r="I10" s="429"/>
      <c r="J10" s="429"/>
    </row>
    <row r="11" spans="1:10" x14ac:dyDescent="0.25">
      <c r="A11" s="665">
        <v>2018</v>
      </c>
      <c r="B11" s="429"/>
      <c r="C11" s="430"/>
      <c r="D11" s="430"/>
      <c r="E11" s="430"/>
      <c r="F11" s="430"/>
      <c r="G11" s="430"/>
      <c r="H11" s="430"/>
      <c r="I11" s="429"/>
      <c r="J11" s="429"/>
    </row>
    <row r="12" spans="1:10" x14ac:dyDescent="0.25">
      <c r="A12" s="216" t="s">
        <v>364</v>
      </c>
      <c r="B12" s="429">
        <v>291618.67480999965</v>
      </c>
      <c r="C12" s="430">
        <v>10540.097780000002</v>
      </c>
      <c r="D12" s="430">
        <v>6050.9028599999992</v>
      </c>
      <c r="E12" s="430">
        <v>235673.63531999962</v>
      </c>
      <c r="F12" s="430">
        <v>33933.690480000005</v>
      </c>
      <c r="G12" s="430">
        <v>5266.2293300000001</v>
      </c>
      <c r="H12" s="430">
        <v>154.11904000000001</v>
      </c>
      <c r="I12" s="429" t="s">
        <v>123</v>
      </c>
      <c r="J12" s="429" t="s">
        <v>123</v>
      </c>
    </row>
    <row r="13" spans="1:10" x14ac:dyDescent="0.25">
      <c r="A13" s="216" t="s">
        <v>380</v>
      </c>
      <c r="B13" s="429">
        <v>292922.4051400001</v>
      </c>
      <c r="C13" s="430">
        <v>7130.0479700000024</v>
      </c>
      <c r="D13" s="430">
        <v>5442.1195200000002</v>
      </c>
      <c r="E13" s="430">
        <v>253882.38898000013</v>
      </c>
      <c r="F13" s="430">
        <v>21906.879509999999</v>
      </c>
      <c r="G13" s="430">
        <v>4428.9419100000005</v>
      </c>
      <c r="H13" s="430">
        <v>132.02725000000001</v>
      </c>
      <c r="I13" s="429" t="s">
        <v>123</v>
      </c>
      <c r="J13" s="429" t="s">
        <v>123</v>
      </c>
    </row>
    <row r="14" spans="1:10" x14ac:dyDescent="0.25">
      <c r="A14" s="586" t="s">
        <v>370</v>
      </c>
      <c r="B14" s="429">
        <v>298240.45568999992</v>
      </c>
      <c r="C14" s="430">
        <v>6355.5186199999989</v>
      </c>
      <c r="D14" s="430">
        <v>5502.9141000000018</v>
      </c>
      <c r="E14" s="430">
        <v>260723.81321999992</v>
      </c>
      <c r="F14" s="430">
        <v>20632.720299999997</v>
      </c>
      <c r="G14" s="430">
        <v>4811.2185899999995</v>
      </c>
      <c r="H14" s="430">
        <v>214.27086000000003</v>
      </c>
      <c r="I14" s="429" t="s">
        <v>123</v>
      </c>
      <c r="J14" s="429" t="s">
        <v>123</v>
      </c>
    </row>
    <row r="15" spans="1:10" x14ac:dyDescent="0.25">
      <c r="A15" s="216" t="s">
        <v>580</v>
      </c>
      <c r="B15" s="429">
        <v>295266.56620999938</v>
      </c>
      <c r="C15" s="430">
        <v>7032.5374200000033</v>
      </c>
      <c r="D15" s="430">
        <v>5707.7058099999986</v>
      </c>
      <c r="E15" s="430">
        <v>250873.75200999944</v>
      </c>
      <c r="F15" s="430">
        <v>27815.693460000002</v>
      </c>
      <c r="G15" s="430">
        <v>3648.5292599999998</v>
      </c>
      <c r="H15" s="430">
        <v>188.34825000000001</v>
      </c>
      <c r="I15" s="429" t="s">
        <v>123</v>
      </c>
      <c r="J15" s="429" t="s">
        <v>123</v>
      </c>
    </row>
    <row r="16" spans="1:10" x14ac:dyDescent="0.25">
      <c r="A16" s="586" t="s">
        <v>372</v>
      </c>
      <c r="B16" s="429">
        <v>311122.98421000008</v>
      </c>
      <c r="C16" s="430">
        <v>9851.7050500000096</v>
      </c>
      <c r="D16" s="430">
        <v>6359.9667400000017</v>
      </c>
      <c r="E16" s="430">
        <v>273198.74388000008</v>
      </c>
      <c r="F16" s="430">
        <v>15046.533919999998</v>
      </c>
      <c r="G16" s="430">
        <v>6541.2517900000003</v>
      </c>
      <c r="H16" s="430">
        <v>124.78283000000003</v>
      </c>
      <c r="I16" s="429" t="s">
        <v>123</v>
      </c>
      <c r="J16" s="429" t="s">
        <v>123</v>
      </c>
    </row>
    <row r="17" spans="1:10" x14ac:dyDescent="0.25">
      <c r="A17" s="216" t="s">
        <v>373</v>
      </c>
      <c r="B17" s="429">
        <v>335549.61511000054</v>
      </c>
      <c r="C17" s="430">
        <v>12576.550920000001</v>
      </c>
      <c r="D17" s="430">
        <v>5793.8202900000015</v>
      </c>
      <c r="E17" s="430">
        <v>289305.2906800005</v>
      </c>
      <c r="F17" s="430">
        <v>22598.08325</v>
      </c>
      <c r="G17" s="430">
        <v>5143.1818899999989</v>
      </c>
      <c r="H17" s="430">
        <v>132.68807999999999</v>
      </c>
      <c r="I17" s="429" t="s">
        <v>123</v>
      </c>
      <c r="J17" s="429" t="s">
        <v>123</v>
      </c>
    </row>
    <row r="18" spans="1:10" x14ac:dyDescent="0.25">
      <c r="A18" s="216" t="s">
        <v>630</v>
      </c>
      <c r="B18" s="429">
        <v>345724.57379000017</v>
      </c>
      <c r="C18" s="430">
        <v>12199.68579</v>
      </c>
      <c r="D18" s="430">
        <v>5516.9043399999991</v>
      </c>
      <c r="E18" s="430">
        <v>289842.91642000014</v>
      </c>
      <c r="F18" s="430">
        <v>33263.046589999998</v>
      </c>
      <c r="G18" s="430">
        <v>4691.9498700000013</v>
      </c>
      <c r="H18" s="430">
        <v>210.07077999999996</v>
      </c>
      <c r="I18" s="429" t="s">
        <v>123</v>
      </c>
      <c r="J18" s="429" t="s">
        <v>123</v>
      </c>
    </row>
    <row r="19" spans="1:10" x14ac:dyDescent="0.25">
      <c r="A19" s="216" t="s">
        <v>637</v>
      </c>
      <c r="B19" s="429">
        <v>278025.62222000002</v>
      </c>
      <c r="C19" s="430">
        <v>14936.189379999998</v>
      </c>
      <c r="D19" s="430">
        <v>3513.1966799999996</v>
      </c>
      <c r="E19" s="430">
        <v>224974.45821000004</v>
      </c>
      <c r="F19" s="430">
        <v>31367.888799999997</v>
      </c>
      <c r="G19" s="430">
        <v>2857.0917700000005</v>
      </c>
      <c r="H19" s="430">
        <v>376.79738000000003</v>
      </c>
      <c r="I19" s="429" t="s">
        <v>123</v>
      </c>
      <c r="J19" s="429" t="s">
        <v>123</v>
      </c>
    </row>
    <row r="20" spans="1:10" x14ac:dyDescent="0.25">
      <c r="A20" s="586" t="s">
        <v>376</v>
      </c>
      <c r="B20" s="429">
        <v>324393.20783000014</v>
      </c>
      <c r="C20" s="430">
        <v>14945.896679999998</v>
      </c>
      <c r="D20" s="430">
        <v>3466.4429199999995</v>
      </c>
      <c r="E20" s="430">
        <v>274756.8145700001</v>
      </c>
      <c r="F20" s="430">
        <v>25912.056760000003</v>
      </c>
      <c r="G20" s="430">
        <v>5208.8183499999996</v>
      </c>
      <c r="H20" s="430">
        <v>103.17855</v>
      </c>
      <c r="I20" s="429" t="s">
        <v>123</v>
      </c>
      <c r="J20" s="429" t="s">
        <v>123</v>
      </c>
    </row>
    <row r="21" spans="1:10" s="80" customFormat="1" x14ac:dyDescent="0.25">
      <c r="A21" s="586" t="s">
        <v>377</v>
      </c>
      <c r="B21" s="429">
        <v>354149.14591000043</v>
      </c>
      <c r="C21" s="430">
        <v>19279.057820000005</v>
      </c>
      <c r="D21" s="430">
        <v>10799.580950000001</v>
      </c>
      <c r="E21" s="430">
        <v>297664.76089000038</v>
      </c>
      <c r="F21" s="430">
        <v>20956.251600000003</v>
      </c>
      <c r="G21" s="430">
        <v>4807.8389800000014</v>
      </c>
      <c r="H21" s="430">
        <v>641.65566999999999</v>
      </c>
      <c r="I21" s="429" t="s">
        <v>123</v>
      </c>
      <c r="J21" s="429" t="s">
        <v>123</v>
      </c>
    </row>
    <row r="22" spans="1:10" s="80" customFormat="1" x14ac:dyDescent="0.25">
      <c r="A22" s="586" t="s">
        <v>1036</v>
      </c>
      <c r="B22" s="429">
        <v>329571.65969000029</v>
      </c>
      <c r="C22" s="430">
        <v>17575.277819999999</v>
      </c>
      <c r="D22" s="430">
        <v>6883.0911000000024</v>
      </c>
      <c r="E22" s="430">
        <v>288314.89632000035</v>
      </c>
      <c r="F22" s="430">
        <v>11969.223049999999</v>
      </c>
      <c r="G22" s="430">
        <v>4353.3616300000003</v>
      </c>
      <c r="H22" s="430">
        <v>475.80976999999996</v>
      </c>
      <c r="I22" s="429" t="s">
        <v>123</v>
      </c>
      <c r="J22" s="429" t="s">
        <v>123</v>
      </c>
    </row>
    <row r="23" spans="1:10" s="80" customFormat="1" x14ac:dyDescent="0.25">
      <c r="A23" s="216" t="s">
        <v>379</v>
      </c>
      <c r="B23" s="429">
        <v>284580.15077000012</v>
      </c>
      <c r="C23" s="430">
        <v>13686.507960000006</v>
      </c>
      <c r="D23" s="430">
        <v>5878.8639499999999</v>
      </c>
      <c r="E23" s="430">
        <v>239617.51038000014</v>
      </c>
      <c r="F23" s="430">
        <v>20441.713089999997</v>
      </c>
      <c r="G23" s="430">
        <v>4782.088060000001</v>
      </c>
      <c r="H23" s="430">
        <v>173.46733000000003</v>
      </c>
      <c r="I23" s="429" t="s">
        <v>123</v>
      </c>
      <c r="J23" s="429" t="s">
        <v>123</v>
      </c>
    </row>
    <row r="24" spans="1:10" s="80" customFormat="1" x14ac:dyDescent="0.25">
      <c r="A24" s="216"/>
      <c r="B24" s="429"/>
      <c r="C24" s="430"/>
      <c r="D24" s="430"/>
      <c r="E24" s="430"/>
      <c r="F24" s="430"/>
      <c r="G24" s="430"/>
      <c r="H24" s="430"/>
      <c r="I24" s="429"/>
      <c r="J24" s="429"/>
    </row>
    <row r="25" spans="1:10" x14ac:dyDescent="0.25">
      <c r="A25" s="694">
        <v>2019</v>
      </c>
      <c r="B25" s="429"/>
      <c r="C25" s="430"/>
      <c r="D25" s="430"/>
      <c r="E25" s="430"/>
      <c r="F25" s="430"/>
      <c r="G25" s="430"/>
      <c r="H25" s="430"/>
      <c r="I25" s="429"/>
      <c r="J25" s="429"/>
    </row>
    <row r="26" spans="1:10" x14ac:dyDescent="0.25">
      <c r="A26" s="216" t="s">
        <v>1149</v>
      </c>
      <c r="B26" s="429">
        <v>255748</v>
      </c>
      <c r="C26" s="695">
        <v>9282.6844400000009</v>
      </c>
      <c r="D26" s="695">
        <v>2725.9675699999984</v>
      </c>
      <c r="E26" s="695">
        <v>209306.75227999987</v>
      </c>
      <c r="F26" s="695">
        <v>30446.462959999997</v>
      </c>
      <c r="G26" s="695">
        <v>3689.352879999999</v>
      </c>
      <c r="H26" s="695">
        <v>287.95140000000004</v>
      </c>
      <c r="I26" s="695">
        <v>8.5861900000000002</v>
      </c>
      <c r="J26" s="429" t="s">
        <v>123</v>
      </c>
    </row>
    <row r="27" spans="1:10" x14ac:dyDescent="0.25">
      <c r="A27" s="216"/>
      <c r="B27" s="429"/>
      <c r="C27" s="430"/>
      <c r="D27" s="430"/>
      <c r="E27" s="430"/>
      <c r="F27" s="430"/>
      <c r="G27" s="430"/>
      <c r="H27" s="430"/>
      <c r="I27" s="429"/>
      <c r="J27" s="429"/>
    </row>
    <row r="28" spans="1:10" x14ac:dyDescent="0.25">
      <c r="A28" s="226" t="s">
        <v>181</v>
      </c>
      <c r="B28" s="18"/>
      <c r="C28" s="18"/>
      <c r="D28" s="18"/>
      <c r="E28" s="18"/>
      <c r="F28" s="18"/>
      <c r="G28" s="18"/>
      <c r="H28" s="18"/>
      <c r="I28" s="18"/>
      <c r="J28" s="18"/>
    </row>
    <row r="29" spans="1:10" x14ac:dyDescent="0.25">
      <c r="A29" s="227" t="s">
        <v>182</v>
      </c>
      <c r="B29" s="228"/>
      <c r="C29" s="228"/>
      <c r="D29" s="228"/>
      <c r="E29" s="228"/>
      <c r="F29" s="228"/>
      <c r="G29" s="228"/>
      <c r="H29" s="228"/>
      <c r="I29" s="228"/>
      <c r="J29" s="228"/>
    </row>
    <row r="30" spans="1:10" x14ac:dyDescent="0.25">
      <c r="A30" s="432">
        <v>2014</v>
      </c>
      <c r="B30" s="126" t="s">
        <v>560</v>
      </c>
      <c r="C30" s="126" t="s">
        <v>564</v>
      </c>
      <c r="D30" s="126" t="s">
        <v>86</v>
      </c>
      <c r="E30" s="126" t="s">
        <v>273</v>
      </c>
      <c r="F30" s="126" t="s">
        <v>594</v>
      </c>
      <c r="G30" s="126" t="s">
        <v>595</v>
      </c>
      <c r="H30" s="126" t="s">
        <v>596</v>
      </c>
      <c r="I30" s="278" t="s">
        <v>281</v>
      </c>
      <c r="J30" s="229" t="s">
        <v>123</v>
      </c>
    </row>
    <row r="31" spans="1:10" x14ac:dyDescent="0.25">
      <c r="A31" s="79">
        <v>2015</v>
      </c>
      <c r="B31" s="126" t="s">
        <v>699</v>
      </c>
      <c r="C31" s="126" t="s">
        <v>694</v>
      </c>
      <c r="D31" s="126" t="s">
        <v>638</v>
      </c>
      <c r="E31" s="126" t="s">
        <v>76</v>
      </c>
      <c r="F31" s="126" t="s">
        <v>665</v>
      </c>
      <c r="G31" s="126" t="s">
        <v>700</v>
      </c>
      <c r="H31" s="126" t="s">
        <v>701</v>
      </c>
      <c r="I31" s="126" t="s">
        <v>639</v>
      </c>
      <c r="J31" s="229" t="s">
        <v>123</v>
      </c>
    </row>
    <row r="32" spans="1:10" x14ac:dyDescent="0.25">
      <c r="A32" s="79">
        <v>2016</v>
      </c>
      <c r="B32" s="126" t="s">
        <v>768</v>
      </c>
      <c r="C32" s="126" t="s">
        <v>745</v>
      </c>
      <c r="D32" s="126" t="s">
        <v>321</v>
      </c>
      <c r="E32" s="126" t="s">
        <v>753</v>
      </c>
      <c r="F32" s="126" t="s">
        <v>571</v>
      </c>
      <c r="G32" s="126" t="s">
        <v>746</v>
      </c>
      <c r="H32" s="126" t="s">
        <v>671</v>
      </c>
      <c r="I32" s="126" t="s">
        <v>123</v>
      </c>
      <c r="J32" s="229" t="s">
        <v>123</v>
      </c>
    </row>
    <row r="33" spans="1:10" x14ac:dyDescent="0.25">
      <c r="A33" s="79">
        <v>2017</v>
      </c>
      <c r="B33" s="126" t="s">
        <v>810</v>
      </c>
      <c r="C33" s="126" t="s">
        <v>718</v>
      </c>
      <c r="D33" s="126" t="s">
        <v>909</v>
      </c>
      <c r="E33" s="126" t="s">
        <v>923</v>
      </c>
      <c r="F33" s="126" t="s">
        <v>820</v>
      </c>
      <c r="G33" s="126" t="s">
        <v>821</v>
      </c>
      <c r="H33" s="126" t="s">
        <v>822</v>
      </c>
      <c r="I33" s="126" t="s">
        <v>123</v>
      </c>
      <c r="J33" s="229" t="s">
        <v>123</v>
      </c>
    </row>
    <row r="34" spans="1:10" x14ac:dyDescent="0.25">
      <c r="A34" s="79">
        <v>2018</v>
      </c>
      <c r="B34" s="126" t="s">
        <v>666</v>
      </c>
      <c r="C34" s="126" t="s">
        <v>1119</v>
      </c>
      <c r="D34" s="126" t="s">
        <v>804</v>
      </c>
      <c r="E34" s="126" t="s">
        <v>548</v>
      </c>
      <c r="F34" s="126" t="s">
        <v>574</v>
      </c>
      <c r="G34" s="126" t="s">
        <v>1120</v>
      </c>
      <c r="H34" s="126" t="s">
        <v>1121</v>
      </c>
      <c r="I34" s="126" t="s">
        <v>123</v>
      </c>
      <c r="J34" s="126" t="s">
        <v>123</v>
      </c>
    </row>
    <row r="35" spans="1:10" x14ac:dyDescent="0.25">
      <c r="A35" s="428"/>
      <c r="B35" s="435"/>
      <c r="C35" s="435"/>
      <c r="D35" s="435"/>
      <c r="E35" s="435"/>
      <c r="F35" s="435"/>
      <c r="G35" s="435"/>
      <c r="H35" s="435"/>
      <c r="I35" s="434"/>
      <c r="J35" s="434"/>
    </row>
    <row r="36" spans="1:10" x14ac:dyDescent="0.25">
      <c r="A36" s="665">
        <v>2018</v>
      </c>
      <c r="B36" s="433"/>
      <c r="C36" s="433"/>
      <c r="D36" s="433"/>
      <c r="E36" s="433"/>
      <c r="F36" s="433"/>
      <c r="G36" s="433"/>
      <c r="H36" s="433"/>
      <c r="I36" s="434"/>
      <c r="J36" s="434"/>
    </row>
    <row r="37" spans="1:10" s="80" customFormat="1" x14ac:dyDescent="0.25">
      <c r="A37" s="216" t="s">
        <v>364</v>
      </c>
      <c r="B37" s="435" t="s">
        <v>992</v>
      </c>
      <c r="C37" s="435" t="s">
        <v>776</v>
      </c>
      <c r="D37" s="435" t="s">
        <v>641</v>
      </c>
      <c r="E37" s="435" t="s">
        <v>993</v>
      </c>
      <c r="F37" s="435" t="s">
        <v>823</v>
      </c>
      <c r="G37" s="435" t="s">
        <v>824</v>
      </c>
      <c r="H37" s="435" t="s">
        <v>825</v>
      </c>
      <c r="I37" s="434" t="s">
        <v>123</v>
      </c>
      <c r="J37" s="434" t="s">
        <v>123</v>
      </c>
    </row>
    <row r="38" spans="1:10" s="80" customFormat="1" x14ac:dyDescent="0.25">
      <c r="A38" s="216" t="s">
        <v>380</v>
      </c>
      <c r="B38" s="435" t="s">
        <v>994</v>
      </c>
      <c r="C38" s="435" t="s">
        <v>848</v>
      </c>
      <c r="D38" s="435" t="s">
        <v>816</v>
      </c>
      <c r="E38" s="435" t="s">
        <v>995</v>
      </c>
      <c r="F38" s="435" t="s">
        <v>835</v>
      </c>
      <c r="G38" s="435" t="s">
        <v>849</v>
      </c>
      <c r="H38" s="435" t="s">
        <v>850</v>
      </c>
      <c r="I38" s="434" t="s">
        <v>123</v>
      </c>
      <c r="J38" s="434" t="s">
        <v>123</v>
      </c>
    </row>
    <row r="39" spans="1:10" s="80" customFormat="1" x14ac:dyDescent="0.25">
      <c r="A39" s="216" t="s">
        <v>370</v>
      </c>
      <c r="B39" s="435" t="s">
        <v>581</v>
      </c>
      <c r="C39" s="435" t="s">
        <v>876</v>
      </c>
      <c r="D39" s="435" t="s">
        <v>906</v>
      </c>
      <c r="E39" s="435" t="s">
        <v>996</v>
      </c>
      <c r="F39" s="435" t="s">
        <v>877</v>
      </c>
      <c r="G39" s="435" t="s">
        <v>878</v>
      </c>
      <c r="H39" s="435" t="s">
        <v>548</v>
      </c>
      <c r="I39" s="434" t="s">
        <v>123</v>
      </c>
      <c r="J39" s="434" t="s">
        <v>123</v>
      </c>
    </row>
    <row r="40" spans="1:10" s="80" customFormat="1" x14ac:dyDescent="0.25">
      <c r="A40" s="216" t="s">
        <v>580</v>
      </c>
      <c r="B40" s="435" t="s">
        <v>728</v>
      </c>
      <c r="C40" s="435" t="s">
        <v>894</v>
      </c>
      <c r="D40" s="435">
        <v>98</v>
      </c>
      <c r="E40" s="435" t="s">
        <v>710</v>
      </c>
      <c r="F40" s="435" t="s">
        <v>895</v>
      </c>
      <c r="G40" s="435" t="s">
        <v>782</v>
      </c>
      <c r="H40" s="435" t="s">
        <v>907</v>
      </c>
      <c r="I40" s="434" t="s">
        <v>123</v>
      </c>
      <c r="J40" s="434" t="s">
        <v>123</v>
      </c>
    </row>
    <row r="41" spans="1:10" s="80" customFormat="1" x14ac:dyDescent="0.25">
      <c r="A41" s="216" t="s">
        <v>372</v>
      </c>
      <c r="B41" s="435" t="s">
        <v>911</v>
      </c>
      <c r="C41" s="435" t="s">
        <v>908</v>
      </c>
      <c r="D41" s="435" t="s">
        <v>925</v>
      </c>
      <c r="E41" s="435" t="s">
        <v>753</v>
      </c>
      <c r="F41" s="435" t="s">
        <v>796</v>
      </c>
      <c r="G41" s="435" t="s">
        <v>909</v>
      </c>
      <c r="H41" s="435" t="s">
        <v>910</v>
      </c>
      <c r="I41" s="434" t="s">
        <v>123</v>
      </c>
      <c r="J41" s="434" t="s">
        <v>123</v>
      </c>
    </row>
    <row r="42" spans="1:10" x14ac:dyDescent="0.25">
      <c r="A42" s="216" t="s">
        <v>373</v>
      </c>
      <c r="B42" s="435" t="s">
        <v>997</v>
      </c>
      <c r="C42" s="435" t="s">
        <v>924</v>
      </c>
      <c r="D42" s="435" t="s">
        <v>959</v>
      </c>
      <c r="E42" s="435" t="s">
        <v>778</v>
      </c>
      <c r="F42" s="435" t="s">
        <v>926</v>
      </c>
      <c r="G42" s="435" t="s">
        <v>699</v>
      </c>
      <c r="H42" s="435" t="s">
        <v>927</v>
      </c>
      <c r="I42" s="434" t="s">
        <v>123</v>
      </c>
      <c r="J42" s="434" t="s">
        <v>123</v>
      </c>
    </row>
    <row r="43" spans="1:10" x14ac:dyDescent="0.25">
      <c r="A43" s="216" t="s">
        <v>630</v>
      </c>
      <c r="B43" s="435" t="s">
        <v>692</v>
      </c>
      <c r="C43" s="435" t="s">
        <v>809</v>
      </c>
      <c r="D43" s="435" t="s">
        <v>951</v>
      </c>
      <c r="E43" s="435" t="s">
        <v>972</v>
      </c>
      <c r="F43" s="435" t="s">
        <v>949</v>
      </c>
      <c r="G43" s="435" t="s">
        <v>564</v>
      </c>
      <c r="H43" s="435" t="s">
        <v>902</v>
      </c>
      <c r="I43" s="434" t="s">
        <v>123</v>
      </c>
      <c r="J43" s="434" t="s">
        <v>123</v>
      </c>
    </row>
    <row r="44" spans="1:10" s="80" customFormat="1" x14ac:dyDescent="0.25">
      <c r="A44" s="216" t="s">
        <v>637</v>
      </c>
      <c r="B44" s="435" t="s">
        <v>996</v>
      </c>
      <c r="C44" s="435" t="s">
        <v>925</v>
      </c>
      <c r="D44" s="435" t="s">
        <v>882</v>
      </c>
      <c r="E44" s="435" t="s">
        <v>718</v>
      </c>
      <c r="F44" s="435" t="s">
        <v>960</v>
      </c>
      <c r="G44" s="435" t="s">
        <v>961</v>
      </c>
      <c r="H44" s="435" t="s">
        <v>962</v>
      </c>
      <c r="I44" s="434" t="s">
        <v>123</v>
      </c>
      <c r="J44" s="434" t="s">
        <v>123</v>
      </c>
    </row>
    <row r="45" spans="1:10" s="80" customFormat="1" x14ac:dyDescent="0.25">
      <c r="A45" s="586" t="s">
        <v>376</v>
      </c>
      <c r="B45" s="435" t="s">
        <v>86</v>
      </c>
      <c r="C45" s="435" t="s">
        <v>652</v>
      </c>
      <c r="D45" s="435" t="s">
        <v>1045</v>
      </c>
      <c r="E45" s="435" t="s">
        <v>998</v>
      </c>
      <c r="F45" s="435" t="s">
        <v>323</v>
      </c>
      <c r="G45" s="435" t="s">
        <v>915</v>
      </c>
      <c r="H45" s="435" t="s">
        <v>999</v>
      </c>
      <c r="I45" s="434" t="s">
        <v>123</v>
      </c>
      <c r="J45" s="434" t="s">
        <v>123</v>
      </c>
    </row>
    <row r="46" spans="1:10" x14ac:dyDescent="0.25">
      <c r="A46" s="586" t="s">
        <v>377</v>
      </c>
      <c r="B46" s="435" t="s">
        <v>549</v>
      </c>
      <c r="C46" s="435" t="s">
        <v>1000</v>
      </c>
      <c r="D46" s="435" t="s">
        <v>1001</v>
      </c>
      <c r="E46" s="435" t="s">
        <v>788</v>
      </c>
      <c r="F46" s="435" t="s">
        <v>1002</v>
      </c>
      <c r="G46" s="435" t="s">
        <v>1003</v>
      </c>
      <c r="H46" s="435" t="s">
        <v>1004</v>
      </c>
      <c r="I46" s="434" t="s">
        <v>123</v>
      </c>
      <c r="J46" s="434" t="s">
        <v>123</v>
      </c>
    </row>
    <row r="47" spans="1:10" x14ac:dyDescent="0.25">
      <c r="A47" s="586" t="s">
        <v>1036</v>
      </c>
      <c r="B47" s="435" t="s">
        <v>84</v>
      </c>
      <c r="C47" s="435" t="s">
        <v>1046</v>
      </c>
      <c r="D47" s="435" t="s">
        <v>771</v>
      </c>
      <c r="E47" s="435" t="s">
        <v>120</v>
      </c>
      <c r="F47" s="435" t="s">
        <v>1047</v>
      </c>
      <c r="G47" s="435" t="s">
        <v>1048</v>
      </c>
      <c r="H47" s="435" t="s">
        <v>1049</v>
      </c>
      <c r="I47" s="434" t="s">
        <v>123</v>
      </c>
      <c r="J47" s="434" t="s">
        <v>123</v>
      </c>
    </row>
    <row r="48" spans="1:10" s="80" customFormat="1" x14ac:dyDescent="0.25">
      <c r="A48" s="216" t="s">
        <v>379</v>
      </c>
      <c r="B48" s="435" t="s">
        <v>1122</v>
      </c>
      <c r="C48" s="435" t="s">
        <v>571</v>
      </c>
      <c r="D48" s="435" t="s">
        <v>1123</v>
      </c>
      <c r="E48" s="435" t="s">
        <v>1062</v>
      </c>
      <c r="F48" s="435" t="s">
        <v>362</v>
      </c>
      <c r="G48" s="435" t="s">
        <v>85</v>
      </c>
      <c r="H48" s="435" t="s">
        <v>1124</v>
      </c>
      <c r="I48" s="434" t="s">
        <v>123</v>
      </c>
      <c r="J48" s="434" t="s">
        <v>123</v>
      </c>
    </row>
    <row r="49" spans="1:10" x14ac:dyDescent="0.25">
      <c r="A49" s="586"/>
      <c r="B49" s="435"/>
      <c r="C49" s="435"/>
      <c r="D49" s="435"/>
      <c r="E49" s="435"/>
      <c r="F49" s="435"/>
      <c r="G49" s="435"/>
      <c r="H49" s="435"/>
      <c r="I49" s="434"/>
      <c r="J49" s="434"/>
    </row>
    <row r="50" spans="1:10" x14ac:dyDescent="0.25">
      <c r="A50" s="665">
        <v>2019</v>
      </c>
      <c r="B50" s="435"/>
      <c r="C50" s="435"/>
      <c r="D50" s="435"/>
      <c r="E50" s="435"/>
      <c r="F50" s="435"/>
      <c r="G50" s="435"/>
      <c r="H50" s="435"/>
      <c r="I50" s="434"/>
      <c r="J50" s="434"/>
    </row>
    <row r="51" spans="1:10" s="80" customFormat="1" x14ac:dyDescent="0.25">
      <c r="A51" s="505" t="s">
        <v>1149</v>
      </c>
      <c r="B51" s="650" t="s">
        <v>1154</v>
      </c>
      <c r="C51" s="650" t="s">
        <v>1155</v>
      </c>
      <c r="D51" s="650" t="s">
        <v>1156</v>
      </c>
      <c r="E51" s="650" t="s">
        <v>1157</v>
      </c>
      <c r="F51" s="650" t="s">
        <v>1158</v>
      </c>
      <c r="G51" s="650" t="s">
        <v>1159</v>
      </c>
      <c r="H51" s="650" t="s">
        <v>1160</v>
      </c>
      <c r="I51" s="555" t="s">
        <v>123</v>
      </c>
      <c r="J51" s="555" t="s">
        <v>123</v>
      </c>
    </row>
    <row r="52" spans="1:10" x14ac:dyDescent="0.25">
      <c r="A52" s="136" t="s">
        <v>950</v>
      </c>
    </row>
    <row r="53" spans="1:10" x14ac:dyDescent="0.25">
      <c r="A53" s="84" t="s">
        <v>786</v>
      </c>
    </row>
    <row r="54" spans="1:10" x14ac:dyDescent="0.25">
      <c r="A54" s="136"/>
    </row>
    <row r="55" spans="1:10" x14ac:dyDescent="0.25">
      <c r="A55" s="84"/>
    </row>
  </sheetData>
  <mergeCells count="1">
    <mergeCell ref="I3:J3"/>
  </mergeCells>
  <pageMargins left="0.7" right="0.7" top="0.75" bottom="0.75" header="0.3" footer="0.3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7"/>
  <sheetViews>
    <sheetView workbookViewId="0">
      <selection activeCell="N23" sqref="N23"/>
    </sheetView>
  </sheetViews>
  <sheetFormatPr defaultRowHeight="15" x14ac:dyDescent="0.25"/>
  <cols>
    <col min="1" max="16384" width="9.140625" style="1"/>
  </cols>
  <sheetData>
    <row r="1" spans="1:11" x14ac:dyDescent="0.25">
      <c r="A1" s="74" t="s">
        <v>19</v>
      </c>
      <c r="B1" s="93"/>
      <c r="C1" s="93"/>
      <c r="D1" s="93"/>
      <c r="E1" s="93"/>
      <c r="F1" s="93"/>
      <c r="G1" s="93"/>
      <c r="H1" s="93"/>
      <c r="I1" s="93"/>
      <c r="J1" s="93"/>
    </row>
    <row r="2" spans="1:11" x14ac:dyDescent="0.25">
      <c r="A2" s="60" t="s">
        <v>20</v>
      </c>
      <c r="B2" s="93"/>
      <c r="C2" s="93"/>
      <c r="D2" s="93"/>
      <c r="E2" s="93"/>
      <c r="F2" s="93"/>
      <c r="G2" s="93"/>
      <c r="H2" s="93"/>
      <c r="I2" s="93"/>
      <c r="J2" s="93"/>
    </row>
    <row r="3" spans="1:11" x14ac:dyDescent="0.25">
      <c r="A3" s="731"/>
      <c r="B3" s="738" t="s">
        <v>21</v>
      </c>
      <c r="C3" s="738"/>
      <c r="D3" s="738"/>
      <c r="E3" s="738" t="s">
        <v>22</v>
      </c>
      <c r="F3" s="738"/>
      <c r="G3" s="738"/>
      <c r="H3" s="739" t="s">
        <v>23</v>
      </c>
      <c r="I3" s="739"/>
      <c r="J3" s="740"/>
    </row>
    <row r="4" spans="1:11" x14ac:dyDescent="0.25">
      <c r="A4" s="732"/>
      <c r="B4" s="741" t="s">
        <v>24</v>
      </c>
      <c r="C4" s="741"/>
      <c r="D4" s="741"/>
      <c r="E4" s="741" t="s">
        <v>25</v>
      </c>
      <c r="F4" s="741"/>
      <c r="G4" s="741"/>
      <c r="H4" s="741" t="s">
        <v>26</v>
      </c>
      <c r="I4" s="741"/>
      <c r="J4" s="742"/>
    </row>
    <row r="5" spans="1:11" x14ac:dyDescent="0.25">
      <c r="A5" s="732"/>
      <c r="B5" s="231" t="s">
        <v>5</v>
      </c>
      <c r="C5" s="231" t="s">
        <v>6</v>
      </c>
      <c r="D5" s="231" t="s">
        <v>7</v>
      </c>
      <c r="E5" s="231" t="s">
        <v>5</v>
      </c>
      <c r="F5" s="231" t="s">
        <v>6</v>
      </c>
      <c r="G5" s="231" t="s">
        <v>7</v>
      </c>
      <c r="H5" s="231" t="s">
        <v>5</v>
      </c>
      <c r="I5" s="231" t="s">
        <v>6</v>
      </c>
      <c r="J5" s="232" t="s">
        <v>7</v>
      </c>
    </row>
    <row r="6" spans="1:11" x14ac:dyDescent="0.25">
      <c r="A6" s="733"/>
      <c r="B6" s="233" t="s">
        <v>10</v>
      </c>
      <c r="C6" s="233" t="s">
        <v>11</v>
      </c>
      <c r="D6" s="233" t="s">
        <v>12</v>
      </c>
      <c r="E6" s="233" t="s">
        <v>10</v>
      </c>
      <c r="F6" s="233" t="s">
        <v>11</v>
      </c>
      <c r="G6" s="233" t="s">
        <v>12</v>
      </c>
      <c r="H6" s="233" t="s">
        <v>10</v>
      </c>
      <c r="I6" s="233" t="s">
        <v>11</v>
      </c>
      <c r="J6" s="234" t="s">
        <v>12</v>
      </c>
    </row>
    <row r="7" spans="1:11" x14ac:dyDescent="0.25">
      <c r="A7" s="276">
        <v>2017</v>
      </c>
      <c r="B7" s="276"/>
      <c r="C7" s="276"/>
      <c r="D7" s="276"/>
      <c r="E7" s="276"/>
      <c r="F7" s="276"/>
      <c r="G7" s="276"/>
      <c r="H7" s="276"/>
      <c r="I7" s="276"/>
      <c r="J7" s="276"/>
    </row>
    <row r="8" spans="1:11" x14ac:dyDescent="0.25">
      <c r="A8" s="273" t="s">
        <v>15</v>
      </c>
      <c r="B8" s="523">
        <v>1966</v>
      </c>
      <c r="C8" s="523">
        <v>897</v>
      </c>
      <c r="D8" s="523">
        <v>1069</v>
      </c>
      <c r="E8" s="523">
        <v>2082</v>
      </c>
      <c r="F8" s="523">
        <v>958</v>
      </c>
      <c r="G8" s="523">
        <v>1124</v>
      </c>
      <c r="H8" s="523">
        <v>-116</v>
      </c>
      <c r="I8" s="523">
        <v>-61</v>
      </c>
      <c r="J8" s="523">
        <v>-55</v>
      </c>
    </row>
    <row r="9" spans="1:11" x14ac:dyDescent="0.25">
      <c r="A9" s="273" t="s">
        <v>16</v>
      </c>
      <c r="B9" s="523">
        <v>2122</v>
      </c>
      <c r="C9" s="523">
        <v>957</v>
      </c>
      <c r="D9" s="523">
        <v>1165</v>
      </c>
      <c r="E9" s="523">
        <v>2056</v>
      </c>
      <c r="F9" s="523">
        <v>916</v>
      </c>
      <c r="G9" s="523">
        <v>1140</v>
      </c>
      <c r="H9" s="523">
        <v>66</v>
      </c>
      <c r="I9" s="523">
        <v>41</v>
      </c>
      <c r="J9" s="523">
        <v>25</v>
      </c>
    </row>
    <row r="10" spans="1:11" s="92" customFormat="1" x14ac:dyDescent="0.25">
      <c r="A10" s="273" t="s">
        <v>17</v>
      </c>
      <c r="B10" s="523">
        <v>3060</v>
      </c>
      <c r="C10" s="523">
        <v>1118</v>
      </c>
      <c r="D10" s="523">
        <v>1942</v>
      </c>
      <c r="E10" s="523">
        <v>2532</v>
      </c>
      <c r="F10" s="523">
        <v>1079</v>
      </c>
      <c r="G10" s="523">
        <v>1453</v>
      </c>
      <c r="H10" s="523">
        <v>528</v>
      </c>
      <c r="I10" s="523">
        <v>39</v>
      </c>
      <c r="J10" s="523">
        <v>489</v>
      </c>
    </row>
    <row r="11" spans="1:11" x14ac:dyDescent="0.25">
      <c r="A11" s="273" t="s">
        <v>18</v>
      </c>
      <c r="B11" s="273">
        <v>2051</v>
      </c>
      <c r="C11" s="273">
        <v>872</v>
      </c>
      <c r="D11" s="273">
        <v>1179</v>
      </c>
      <c r="E11" s="273">
        <v>1986</v>
      </c>
      <c r="F11" s="273">
        <v>828</v>
      </c>
      <c r="G11" s="273">
        <v>1158</v>
      </c>
      <c r="H11" s="273">
        <v>65</v>
      </c>
      <c r="I11" s="273">
        <v>44</v>
      </c>
      <c r="J11" s="273">
        <v>21</v>
      </c>
    </row>
    <row r="12" spans="1:11" x14ac:dyDescent="0.25">
      <c r="A12" s="124">
        <v>2018</v>
      </c>
      <c r="B12" s="124"/>
      <c r="C12" s="124"/>
      <c r="D12" s="124"/>
      <c r="E12" s="124"/>
      <c r="F12" s="124"/>
      <c r="G12" s="124"/>
      <c r="H12" s="124"/>
      <c r="I12" s="124"/>
      <c r="J12" s="59"/>
    </row>
    <row r="13" spans="1:11" x14ac:dyDescent="0.25">
      <c r="A13" s="335" t="s">
        <v>15</v>
      </c>
      <c r="B13" s="348">
        <v>946</v>
      </c>
      <c r="C13" s="348">
        <v>458</v>
      </c>
      <c r="D13" s="348">
        <v>488</v>
      </c>
      <c r="E13" s="348">
        <v>1106</v>
      </c>
      <c r="F13" s="348">
        <v>548</v>
      </c>
      <c r="G13" s="348">
        <v>558</v>
      </c>
      <c r="H13" s="124">
        <v>-160</v>
      </c>
      <c r="I13" s="124">
        <v>-90</v>
      </c>
      <c r="J13" s="124">
        <v>-70</v>
      </c>
      <c r="K13" s="59"/>
    </row>
    <row r="14" spans="1:11" x14ac:dyDescent="0.25">
      <c r="A14" s="335" t="s">
        <v>16</v>
      </c>
      <c r="B14" s="348">
        <v>2091</v>
      </c>
      <c r="C14" s="348">
        <v>904</v>
      </c>
      <c r="D14" s="348">
        <v>1187</v>
      </c>
      <c r="E14" s="348">
        <v>2057</v>
      </c>
      <c r="F14" s="348">
        <v>912</v>
      </c>
      <c r="G14" s="348">
        <v>1145</v>
      </c>
      <c r="H14" s="124">
        <v>34</v>
      </c>
      <c r="I14" s="124">
        <v>-8</v>
      </c>
      <c r="J14" s="124">
        <v>42</v>
      </c>
    </row>
    <row r="15" spans="1:11" s="59" customFormat="1" x14ac:dyDescent="0.25">
      <c r="A15" s="335" t="s">
        <v>17</v>
      </c>
      <c r="B15" s="348">
        <v>3328</v>
      </c>
      <c r="C15" s="348">
        <v>1480</v>
      </c>
      <c r="D15" s="348">
        <v>1848</v>
      </c>
      <c r="E15" s="348">
        <v>2982</v>
      </c>
      <c r="F15" s="348">
        <v>1320</v>
      </c>
      <c r="G15" s="348">
        <v>1662</v>
      </c>
      <c r="H15" s="124">
        <v>346</v>
      </c>
      <c r="I15" s="124">
        <v>160</v>
      </c>
      <c r="J15" s="124">
        <v>186</v>
      </c>
    </row>
    <row r="16" spans="1:11" s="59" customFormat="1" x14ac:dyDescent="0.25">
      <c r="A16" s="473" t="s">
        <v>18</v>
      </c>
      <c r="B16" s="401">
        <v>2059</v>
      </c>
      <c r="C16" s="401">
        <v>852</v>
      </c>
      <c r="D16" s="401">
        <v>1207</v>
      </c>
      <c r="E16" s="401">
        <v>2037</v>
      </c>
      <c r="F16" s="401">
        <v>858</v>
      </c>
      <c r="G16" s="401">
        <v>1179</v>
      </c>
      <c r="H16" s="474">
        <v>22</v>
      </c>
      <c r="I16" s="474">
        <v>-6</v>
      </c>
      <c r="J16" s="474">
        <v>28</v>
      </c>
    </row>
    <row r="17" s="59" customFormat="1" x14ac:dyDescent="0.25"/>
  </sheetData>
  <mergeCells count="7">
    <mergeCell ref="A3:A6"/>
    <mergeCell ref="B3:D3"/>
    <mergeCell ref="E3:G3"/>
    <mergeCell ref="H3:J3"/>
    <mergeCell ref="B4:D4"/>
    <mergeCell ref="E4:G4"/>
    <mergeCell ref="H4:J4"/>
  </mergeCells>
  <pageMargins left="0.7" right="0.7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zoomScale="85" zoomScaleNormal="85" workbookViewId="0">
      <selection activeCell="A12" sqref="A12:J51"/>
    </sheetView>
  </sheetViews>
  <sheetFormatPr defaultColWidth="9.140625" defaultRowHeight="15" x14ac:dyDescent="0.25"/>
  <cols>
    <col min="1" max="2" width="9.140625" style="78"/>
    <col min="3" max="3" width="13.140625" style="78" customWidth="1"/>
    <col min="4" max="4" width="9.140625" style="78"/>
    <col min="5" max="5" width="11.7109375" style="78" customWidth="1"/>
    <col min="6" max="6" width="15.85546875" style="78" customWidth="1"/>
    <col min="7" max="7" width="19.5703125" style="78" customWidth="1"/>
    <col min="8" max="9" width="14.140625" style="78" customWidth="1"/>
    <col min="10" max="10" width="15" style="78" customWidth="1"/>
    <col min="11" max="16384" width="9.140625" style="78"/>
  </cols>
  <sheetData>
    <row r="1" spans="1:10" x14ac:dyDescent="0.25">
      <c r="A1" s="71" t="s">
        <v>540</v>
      </c>
      <c r="B1" s="77"/>
      <c r="C1" s="77"/>
      <c r="D1" s="77"/>
      <c r="E1" s="77"/>
      <c r="F1" s="77"/>
      <c r="G1" s="77"/>
      <c r="H1" s="77"/>
      <c r="I1" s="77"/>
      <c r="J1" s="77"/>
    </row>
    <row r="2" spans="1:10" x14ac:dyDescent="0.25">
      <c r="A2" s="76" t="s">
        <v>324</v>
      </c>
      <c r="B2" s="77"/>
      <c r="C2" s="77"/>
      <c r="D2" s="77"/>
      <c r="E2" s="77"/>
      <c r="F2" s="77"/>
      <c r="G2" s="77"/>
      <c r="H2" s="77"/>
      <c r="I2" s="77"/>
    </row>
    <row r="3" spans="1:10" x14ac:dyDescent="0.25">
      <c r="A3" s="76"/>
      <c r="B3" s="77"/>
      <c r="C3" s="77"/>
      <c r="D3" s="77"/>
      <c r="E3" s="77"/>
      <c r="F3" s="77"/>
      <c r="G3" s="77"/>
      <c r="H3" s="77"/>
      <c r="I3" s="867" t="s">
        <v>760</v>
      </c>
      <c r="J3" s="867"/>
    </row>
    <row r="4" spans="1:10" ht="45.75" customHeight="1" x14ac:dyDescent="0.25">
      <c r="A4" s="774"/>
      <c r="B4" s="769" t="s">
        <v>312</v>
      </c>
      <c r="C4" s="769" t="s">
        <v>313</v>
      </c>
      <c r="D4" s="769" t="s">
        <v>314</v>
      </c>
      <c r="E4" s="769" t="s">
        <v>315</v>
      </c>
      <c r="F4" s="769" t="s">
        <v>316</v>
      </c>
      <c r="G4" s="769" t="s">
        <v>317</v>
      </c>
      <c r="H4" s="769" t="s">
        <v>318</v>
      </c>
      <c r="I4" s="769" t="s">
        <v>319</v>
      </c>
      <c r="J4" s="771" t="s">
        <v>320</v>
      </c>
    </row>
    <row r="5" spans="1:10" ht="45.75" customHeight="1" x14ac:dyDescent="0.25">
      <c r="A5" s="775"/>
      <c r="B5" s="770"/>
      <c r="C5" s="770"/>
      <c r="D5" s="770"/>
      <c r="E5" s="770"/>
      <c r="F5" s="770"/>
      <c r="G5" s="770"/>
      <c r="H5" s="770"/>
      <c r="I5" s="770"/>
      <c r="J5" s="772"/>
    </row>
    <row r="6" spans="1:10" x14ac:dyDescent="0.25">
      <c r="A6" s="651">
        <v>2014</v>
      </c>
      <c r="B6" s="634">
        <v>4946061</v>
      </c>
      <c r="C6" s="634">
        <v>220662</v>
      </c>
      <c r="D6" s="634">
        <v>1066122</v>
      </c>
      <c r="E6" s="634">
        <v>3599918</v>
      </c>
      <c r="F6" s="634">
        <v>35558</v>
      </c>
      <c r="G6" s="634">
        <v>6385</v>
      </c>
      <c r="H6" s="634">
        <v>16541</v>
      </c>
      <c r="I6" s="634">
        <v>811</v>
      </c>
      <c r="J6" s="634">
        <v>64</v>
      </c>
    </row>
    <row r="7" spans="1:10" x14ac:dyDescent="0.25">
      <c r="A7" s="588">
        <v>2015</v>
      </c>
      <c r="B7" s="109">
        <v>4369179</v>
      </c>
      <c r="C7" s="109">
        <v>236729</v>
      </c>
      <c r="D7" s="109">
        <v>681188</v>
      </c>
      <c r="E7" s="109">
        <v>3408818</v>
      </c>
      <c r="F7" s="109">
        <v>20208</v>
      </c>
      <c r="G7" s="109">
        <v>3197</v>
      </c>
      <c r="H7" s="109">
        <v>18090</v>
      </c>
      <c r="I7" s="109">
        <v>902</v>
      </c>
      <c r="J7" s="109">
        <v>46</v>
      </c>
    </row>
    <row r="8" spans="1:10" x14ac:dyDescent="0.25">
      <c r="A8" s="588">
        <v>2016</v>
      </c>
      <c r="B8" s="109">
        <v>4426945</v>
      </c>
      <c r="C8" s="652">
        <v>249221</v>
      </c>
      <c r="D8" s="652">
        <v>575883</v>
      </c>
      <c r="E8" s="652">
        <v>3547887</v>
      </c>
      <c r="F8" s="652">
        <v>31126</v>
      </c>
      <c r="G8" s="652">
        <v>2118</v>
      </c>
      <c r="H8" s="652">
        <v>19054</v>
      </c>
      <c r="I8" s="652">
        <v>1630</v>
      </c>
      <c r="J8" s="652">
        <v>25</v>
      </c>
    </row>
    <row r="9" spans="1:10" x14ac:dyDescent="0.25">
      <c r="A9" s="588">
        <v>2017</v>
      </c>
      <c r="B9" s="109">
        <v>4899081</v>
      </c>
      <c r="C9" s="652">
        <v>244659</v>
      </c>
      <c r="D9" s="652">
        <v>680734</v>
      </c>
      <c r="E9" s="652">
        <v>3897030</v>
      </c>
      <c r="F9" s="652">
        <v>54298</v>
      </c>
      <c r="G9" s="652">
        <v>5042</v>
      </c>
      <c r="H9" s="652">
        <v>16869</v>
      </c>
      <c r="I9" s="652">
        <v>436</v>
      </c>
      <c r="J9" s="652">
        <v>13</v>
      </c>
    </row>
    <row r="10" spans="1:10" x14ac:dyDescent="0.25">
      <c r="A10" s="588">
        <v>2018</v>
      </c>
      <c r="B10" s="109">
        <v>5216648.4144399948</v>
      </c>
      <c r="C10" s="109">
        <v>210444.08567000006</v>
      </c>
      <c r="D10" s="109">
        <v>689599.6140200001</v>
      </c>
      <c r="E10" s="109">
        <v>4225355.2472099951</v>
      </c>
      <c r="F10" s="109">
        <v>69521.404080000008</v>
      </c>
      <c r="G10" s="109">
        <v>4263.1594399999994</v>
      </c>
      <c r="H10" s="109">
        <v>17182.607240000001</v>
      </c>
      <c r="I10" s="109">
        <v>130.08013000000003</v>
      </c>
      <c r="J10" s="109">
        <v>151.23918000000003</v>
      </c>
    </row>
    <row r="11" spans="1:10" x14ac:dyDescent="0.25">
      <c r="A11" s="586"/>
      <c r="B11" s="653"/>
      <c r="C11" s="439"/>
      <c r="D11" s="439"/>
      <c r="E11" s="462"/>
      <c r="F11" s="462"/>
      <c r="G11" s="462"/>
      <c r="H11" s="462"/>
      <c r="I11" s="462"/>
      <c r="J11" s="441"/>
    </row>
    <row r="12" spans="1:10" x14ac:dyDescent="0.25">
      <c r="A12" s="665">
        <v>2018</v>
      </c>
      <c r="B12" s="653"/>
      <c r="C12" s="439"/>
      <c r="D12" s="439"/>
      <c r="E12" s="462"/>
      <c r="F12" s="462"/>
      <c r="G12" s="462"/>
      <c r="H12" s="462"/>
      <c r="I12" s="462"/>
      <c r="J12" s="441"/>
    </row>
    <row r="13" spans="1:10" x14ac:dyDescent="0.25">
      <c r="A13" s="216" t="s">
        <v>364</v>
      </c>
      <c r="B13" s="653">
        <v>288847.57766000007</v>
      </c>
      <c r="C13" s="439">
        <v>19814.653130000013</v>
      </c>
      <c r="D13" s="439">
        <v>5978.8770499999991</v>
      </c>
      <c r="E13" s="462">
        <v>259265.01866000003</v>
      </c>
      <c r="F13" s="462">
        <v>2243.3496999999998</v>
      </c>
      <c r="G13" s="462">
        <v>205.26678000000001</v>
      </c>
      <c r="H13" s="462">
        <v>1317.1922999999997</v>
      </c>
      <c r="I13" s="462">
        <v>23.220040000000001</v>
      </c>
      <c r="J13" s="441" t="s">
        <v>123</v>
      </c>
    </row>
    <row r="14" spans="1:10" x14ac:dyDescent="0.25">
      <c r="A14" s="216" t="s">
        <v>380</v>
      </c>
      <c r="B14" s="653">
        <v>400943.55539999955</v>
      </c>
      <c r="C14" s="439">
        <v>20623.035040000017</v>
      </c>
      <c r="D14" s="439">
        <v>54323.050399999978</v>
      </c>
      <c r="E14" s="462">
        <v>317910.16264999955</v>
      </c>
      <c r="F14" s="462">
        <v>6362.0030900000002</v>
      </c>
      <c r="G14" s="462">
        <v>243.62854000000004</v>
      </c>
      <c r="H14" s="462">
        <v>1479.3671700000002</v>
      </c>
      <c r="I14" s="462">
        <v>1.1350100000000001</v>
      </c>
      <c r="J14" s="441">
        <v>1.1735</v>
      </c>
    </row>
    <row r="15" spans="1:10" x14ac:dyDescent="0.25">
      <c r="A15" s="586" t="s">
        <v>370</v>
      </c>
      <c r="B15" s="653">
        <v>507433.35581999895</v>
      </c>
      <c r="C15" s="439">
        <v>20300.111630000018</v>
      </c>
      <c r="D15" s="439">
        <v>116755.52081</v>
      </c>
      <c r="E15" s="462">
        <v>367015.90184999892</v>
      </c>
      <c r="F15" s="462">
        <v>1403.24919</v>
      </c>
      <c r="G15" s="462">
        <v>536.82794000000001</v>
      </c>
      <c r="H15" s="462">
        <v>1386.5534499999994</v>
      </c>
      <c r="I15" s="462">
        <v>24.232029999999998</v>
      </c>
      <c r="J15" s="441">
        <v>10.958920000000001</v>
      </c>
    </row>
    <row r="16" spans="1:10" x14ac:dyDescent="0.25">
      <c r="A16" s="216" t="s">
        <v>580</v>
      </c>
      <c r="B16" s="653">
        <v>394871.45286000014</v>
      </c>
      <c r="C16" s="439">
        <v>17749.873749999999</v>
      </c>
      <c r="D16" s="439">
        <v>24905.269219999995</v>
      </c>
      <c r="E16" s="462">
        <v>350097.50228000019</v>
      </c>
      <c r="F16" s="462">
        <v>747.94777999999997</v>
      </c>
      <c r="G16" s="462">
        <v>198.65044</v>
      </c>
      <c r="H16" s="462">
        <v>1171.2642800000003</v>
      </c>
      <c r="I16" s="462">
        <v>0.94510999999999989</v>
      </c>
      <c r="J16" s="441" t="s">
        <v>123</v>
      </c>
    </row>
    <row r="17" spans="1:10" x14ac:dyDescent="0.25">
      <c r="A17" s="216" t="s">
        <v>372</v>
      </c>
      <c r="B17" s="653">
        <v>479136.37564000039</v>
      </c>
      <c r="C17" s="439">
        <v>15702.982109999994</v>
      </c>
      <c r="D17" s="439">
        <v>105993.33779999995</v>
      </c>
      <c r="E17" s="462">
        <v>354239.89902000042</v>
      </c>
      <c r="F17" s="462">
        <v>1444.96371</v>
      </c>
      <c r="G17" s="462">
        <v>412.29187999999994</v>
      </c>
      <c r="H17" s="462">
        <v>1311.4232300000001</v>
      </c>
      <c r="I17" s="462">
        <v>31.27711</v>
      </c>
      <c r="J17" s="441" t="s">
        <v>123</v>
      </c>
    </row>
    <row r="18" spans="1:10" x14ac:dyDescent="0.25">
      <c r="A18" s="216" t="s">
        <v>373</v>
      </c>
      <c r="B18" s="653">
        <v>453051.244179998</v>
      </c>
      <c r="C18" s="439">
        <v>16002.493990000001</v>
      </c>
      <c r="D18" s="439">
        <v>51380.832340000001</v>
      </c>
      <c r="E18" s="462">
        <v>380944.92566999799</v>
      </c>
      <c r="F18" s="462">
        <v>2821.9749100000004</v>
      </c>
      <c r="G18" s="462">
        <v>266.13274999999999</v>
      </c>
      <c r="H18" s="462">
        <v>1516.2046799999998</v>
      </c>
      <c r="I18" s="441" t="s">
        <v>123</v>
      </c>
      <c r="J18" s="441">
        <v>118.55624</v>
      </c>
    </row>
    <row r="19" spans="1:10" x14ac:dyDescent="0.25">
      <c r="A19" s="216" t="s">
        <v>630</v>
      </c>
      <c r="B19" s="653">
        <v>543987.16353999928</v>
      </c>
      <c r="C19" s="439">
        <v>15754.732520000001</v>
      </c>
      <c r="D19" s="439">
        <v>153008.14569000009</v>
      </c>
      <c r="E19" s="462">
        <v>366139.25008999923</v>
      </c>
      <c r="F19" s="462">
        <v>7459.74431</v>
      </c>
      <c r="G19" s="462">
        <v>290.74956999999995</v>
      </c>
      <c r="H19" s="462">
        <v>1329.7175299999999</v>
      </c>
      <c r="I19" s="441" t="s">
        <v>123</v>
      </c>
      <c r="J19" s="441">
        <v>4.6597800000000005</v>
      </c>
    </row>
    <row r="20" spans="1:10" x14ac:dyDescent="0.25">
      <c r="A20" s="216" t="s">
        <v>637</v>
      </c>
      <c r="B20" s="653">
        <v>392703.81220999901</v>
      </c>
      <c r="C20" s="439">
        <v>15425.119410000003</v>
      </c>
      <c r="D20" s="439">
        <v>8233.70874</v>
      </c>
      <c r="E20" s="462">
        <v>357131.08972999896</v>
      </c>
      <c r="F20" s="462">
        <v>9941.9395399999994</v>
      </c>
      <c r="G20" s="462">
        <v>271.29378000000003</v>
      </c>
      <c r="H20" s="462">
        <v>1699.6293299999998</v>
      </c>
      <c r="I20" s="462">
        <v>1.0316800000000002</v>
      </c>
      <c r="J20" s="441" t="s">
        <v>123</v>
      </c>
    </row>
    <row r="21" spans="1:10" x14ac:dyDescent="0.25">
      <c r="A21" s="216" t="s">
        <v>376</v>
      </c>
      <c r="B21" s="653">
        <v>469145.8510299988</v>
      </c>
      <c r="C21" s="439">
        <v>19514.386159999991</v>
      </c>
      <c r="D21" s="439">
        <v>70980.092300000018</v>
      </c>
      <c r="E21" s="462">
        <v>369875.83185999875</v>
      </c>
      <c r="F21" s="462">
        <v>6788.993840000001</v>
      </c>
      <c r="G21" s="462">
        <v>508.47383000000002</v>
      </c>
      <c r="H21" s="462">
        <v>1473.5871600000007</v>
      </c>
      <c r="I21" s="462">
        <v>1.6674599999999999</v>
      </c>
      <c r="J21" s="441">
        <v>2.8184200000000001</v>
      </c>
    </row>
    <row r="22" spans="1:10" s="80" customFormat="1" x14ac:dyDescent="0.25">
      <c r="A22" s="216" t="s">
        <v>377</v>
      </c>
      <c r="B22" s="653">
        <v>506626.12952000054</v>
      </c>
      <c r="C22" s="439">
        <v>20155.957910000005</v>
      </c>
      <c r="D22" s="439">
        <v>79687.390600000013</v>
      </c>
      <c r="E22" s="462">
        <v>396589.88026000047</v>
      </c>
      <c r="F22" s="462">
        <v>8371.4980599999999</v>
      </c>
      <c r="G22" s="462">
        <v>513.69585000000006</v>
      </c>
      <c r="H22" s="462">
        <v>1298.8995499999999</v>
      </c>
      <c r="I22" s="441" t="s">
        <v>123</v>
      </c>
      <c r="J22" s="441">
        <v>8.8052700000000002</v>
      </c>
    </row>
    <row r="23" spans="1:10" s="80" customFormat="1" x14ac:dyDescent="0.25">
      <c r="A23" s="216" t="s">
        <v>1036</v>
      </c>
      <c r="B23" s="653">
        <v>390329.30064000026</v>
      </c>
      <c r="C23" s="439">
        <v>15748.612659999992</v>
      </c>
      <c r="D23" s="439">
        <v>8952.8921899999968</v>
      </c>
      <c r="E23" s="462">
        <v>354767.5183700003</v>
      </c>
      <c r="F23" s="462">
        <v>8943.4657899999984</v>
      </c>
      <c r="G23" s="462">
        <v>195.74506999999997</v>
      </c>
      <c r="H23" s="462">
        <v>1690.0515800000001</v>
      </c>
      <c r="I23" s="462">
        <v>30.527960000000004</v>
      </c>
      <c r="J23" s="441" t="s">
        <v>123</v>
      </c>
    </row>
    <row r="24" spans="1:10" s="80" customFormat="1" x14ac:dyDescent="0.25">
      <c r="A24" s="216" t="s">
        <v>1104</v>
      </c>
      <c r="B24" s="653">
        <v>389572.59594000032</v>
      </c>
      <c r="C24" s="439">
        <v>13652.127360000008</v>
      </c>
      <c r="D24" s="439">
        <v>9400.4968800000042</v>
      </c>
      <c r="E24" s="462">
        <v>351378.26677000022</v>
      </c>
      <c r="F24" s="462">
        <v>12992.274160000001</v>
      </c>
      <c r="G24" s="462">
        <v>620.40300999999988</v>
      </c>
      <c r="H24" s="462">
        <v>1508.7169800000001</v>
      </c>
      <c r="I24" s="462">
        <v>16.04373</v>
      </c>
      <c r="J24" s="441">
        <v>4.2670500000000002</v>
      </c>
    </row>
    <row r="25" spans="1:10" s="80" customFormat="1" x14ac:dyDescent="0.25">
      <c r="A25" s="216"/>
      <c r="B25" s="653"/>
      <c r="C25" s="439"/>
      <c r="D25" s="439"/>
      <c r="E25" s="462"/>
      <c r="F25" s="462"/>
      <c r="G25" s="462"/>
      <c r="H25" s="462"/>
      <c r="I25" s="462"/>
      <c r="J25" s="441"/>
    </row>
    <row r="26" spans="1:10" s="80" customFormat="1" x14ac:dyDescent="0.25">
      <c r="A26" s="694">
        <v>2019</v>
      </c>
      <c r="B26" s="653"/>
      <c r="C26" s="439"/>
      <c r="D26" s="439"/>
      <c r="E26" s="462"/>
      <c r="F26" s="462"/>
      <c r="G26" s="462"/>
      <c r="H26" s="462"/>
      <c r="I26" s="462"/>
      <c r="J26" s="441"/>
    </row>
    <row r="27" spans="1:10" s="80" customFormat="1" x14ac:dyDescent="0.25">
      <c r="A27" s="216" t="s">
        <v>1149</v>
      </c>
      <c r="B27" s="696">
        <v>281485</v>
      </c>
      <c r="C27" s="697">
        <v>14850.181330000003</v>
      </c>
      <c r="D27" s="697">
        <v>6381.3229099999999</v>
      </c>
      <c r="E27" s="698">
        <v>246697.72703000135</v>
      </c>
      <c r="F27" s="698">
        <v>12119.117469999999</v>
      </c>
      <c r="G27" s="698">
        <v>184.81001000000001</v>
      </c>
      <c r="H27" s="698">
        <v>1246.4246699999999</v>
      </c>
      <c r="I27" s="698" t="s">
        <v>123</v>
      </c>
      <c r="J27" s="699">
        <v>5.1193400000000002</v>
      </c>
    </row>
    <row r="28" spans="1:10" x14ac:dyDescent="0.25">
      <c r="A28" s="226" t="s">
        <v>181</v>
      </c>
      <c r="B28" s="226"/>
      <c r="C28" s="226"/>
      <c r="D28" s="226"/>
      <c r="E28" s="226"/>
      <c r="F28" s="226"/>
      <c r="G28" s="226"/>
      <c r="H28" s="226"/>
      <c r="I28" s="226"/>
      <c r="J28" s="226"/>
    </row>
    <row r="29" spans="1:10" x14ac:dyDescent="0.25">
      <c r="A29" s="227" t="s">
        <v>182</v>
      </c>
      <c r="B29" s="227"/>
      <c r="C29" s="227"/>
      <c r="D29" s="227"/>
      <c r="E29" s="227"/>
      <c r="F29" s="227"/>
      <c r="G29" s="227"/>
      <c r="H29" s="227"/>
      <c r="I29" s="227"/>
      <c r="J29" s="227"/>
    </row>
    <row r="30" spans="1:10" x14ac:dyDescent="0.25">
      <c r="A30" s="432">
        <v>2014</v>
      </c>
      <c r="B30" s="57" t="s">
        <v>592</v>
      </c>
      <c r="C30" s="57" t="s">
        <v>563</v>
      </c>
      <c r="D30" s="57" t="s">
        <v>597</v>
      </c>
      <c r="E30" s="57" t="s">
        <v>598</v>
      </c>
      <c r="F30" s="57" t="s">
        <v>599</v>
      </c>
      <c r="G30" s="57" t="s">
        <v>600</v>
      </c>
      <c r="H30" s="57" t="s">
        <v>601</v>
      </c>
      <c r="I30" s="57" t="s">
        <v>602</v>
      </c>
      <c r="J30" s="57" t="s">
        <v>603</v>
      </c>
    </row>
    <row r="31" spans="1:10" x14ac:dyDescent="0.25">
      <c r="A31" s="665">
        <v>2015</v>
      </c>
      <c r="B31" s="57" t="s">
        <v>705</v>
      </c>
      <c r="C31" s="57" t="s">
        <v>706</v>
      </c>
      <c r="D31" s="57" t="s">
        <v>667</v>
      </c>
      <c r="E31" s="57" t="s">
        <v>652</v>
      </c>
      <c r="F31" s="57" t="s">
        <v>668</v>
      </c>
      <c r="G31" s="57" t="s">
        <v>707</v>
      </c>
      <c r="H31" s="57" t="s">
        <v>640</v>
      </c>
      <c r="I31" s="57" t="s">
        <v>695</v>
      </c>
      <c r="J31" s="57" t="s">
        <v>669</v>
      </c>
    </row>
    <row r="32" spans="1:10" x14ac:dyDescent="0.25">
      <c r="A32" s="665">
        <v>2016</v>
      </c>
      <c r="B32" s="57" t="s">
        <v>87</v>
      </c>
      <c r="C32" s="57" t="s">
        <v>747</v>
      </c>
      <c r="D32" s="57" t="s">
        <v>769</v>
      </c>
      <c r="E32" s="57" t="s">
        <v>321</v>
      </c>
      <c r="F32" s="57" t="s">
        <v>748</v>
      </c>
      <c r="G32" s="57" t="s">
        <v>749</v>
      </c>
      <c r="H32" s="57" t="s">
        <v>747</v>
      </c>
      <c r="I32" s="57" t="s">
        <v>750</v>
      </c>
      <c r="J32" s="57" t="s">
        <v>751</v>
      </c>
    </row>
    <row r="33" spans="1:10" x14ac:dyDescent="0.25">
      <c r="A33" s="665">
        <v>2017</v>
      </c>
      <c r="B33" s="57" t="s">
        <v>928</v>
      </c>
      <c r="C33" s="57" t="s">
        <v>78</v>
      </c>
      <c r="D33" s="57" t="s">
        <v>719</v>
      </c>
      <c r="E33" s="57" t="s">
        <v>768</v>
      </c>
      <c r="F33" s="57" t="s">
        <v>826</v>
      </c>
      <c r="G33" s="57" t="s">
        <v>827</v>
      </c>
      <c r="H33" s="57" t="s">
        <v>828</v>
      </c>
      <c r="I33" s="57" t="s">
        <v>829</v>
      </c>
      <c r="J33" s="57" t="s">
        <v>830</v>
      </c>
    </row>
    <row r="34" spans="1:10" ht="15.75" x14ac:dyDescent="0.25">
      <c r="A34" s="665">
        <v>2018</v>
      </c>
      <c r="B34" s="57" t="s">
        <v>944</v>
      </c>
      <c r="C34" s="57" t="s">
        <v>1125</v>
      </c>
      <c r="D34" s="57" t="s">
        <v>87</v>
      </c>
      <c r="E34" s="57" t="s">
        <v>551</v>
      </c>
      <c r="F34" s="57" t="s">
        <v>831</v>
      </c>
      <c r="G34" s="57" t="s">
        <v>1126</v>
      </c>
      <c r="H34" s="57" t="s">
        <v>122</v>
      </c>
      <c r="I34" s="57" t="s">
        <v>1127</v>
      </c>
      <c r="J34" s="436" t="s">
        <v>281</v>
      </c>
    </row>
    <row r="35" spans="1:10" x14ac:dyDescent="0.25">
      <c r="A35" s="428"/>
      <c r="B35" s="435"/>
      <c r="C35" s="435"/>
      <c r="D35" s="435"/>
      <c r="E35" s="435"/>
      <c r="F35" s="57"/>
      <c r="G35" s="435"/>
      <c r="H35" s="435"/>
      <c r="I35" s="435"/>
      <c r="J35" s="435"/>
    </row>
    <row r="36" spans="1:10" ht="15.75" x14ac:dyDescent="0.25">
      <c r="A36" s="665">
        <v>2018</v>
      </c>
      <c r="B36" s="433"/>
      <c r="C36" s="433"/>
      <c r="D36" s="433"/>
      <c r="E36" s="433"/>
      <c r="F36" s="57"/>
      <c r="G36" s="433"/>
      <c r="H36" s="433"/>
      <c r="I36" s="440"/>
      <c r="J36" s="440"/>
    </row>
    <row r="37" spans="1:10" x14ac:dyDescent="0.25">
      <c r="A37" s="216" t="s">
        <v>364</v>
      </c>
      <c r="B37" s="435" t="s">
        <v>774</v>
      </c>
      <c r="C37" s="435" t="s">
        <v>831</v>
      </c>
      <c r="D37" s="435" t="s">
        <v>832</v>
      </c>
      <c r="E37" s="435" t="s">
        <v>765</v>
      </c>
      <c r="F37" s="57" t="s">
        <v>833</v>
      </c>
      <c r="G37" s="435" t="s">
        <v>834</v>
      </c>
      <c r="H37" s="435" t="s">
        <v>835</v>
      </c>
      <c r="I37" s="435" t="s">
        <v>836</v>
      </c>
      <c r="J37" s="435" t="s">
        <v>123</v>
      </c>
    </row>
    <row r="38" spans="1:10" x14ac:dyDescent="0.25">
      <c r="A38" s="216" t="s">
        <v>380</v>
      </c>
      <c r="B38" s="435" t="s">
        <v>712</v>
      </c>
      <c r="C38" s="435" t="s">
        <v>851</v>
      </c>
      <c r="D38" s="435" t="s">
        <v>908</v>
      </c>
      <c r="E38" s="435" t="s">
        <v>797</v>
      </c>
      <c r="F38" s="57" t="s">
        <v>852</v>
      </c>
      <c r="G38" s="435" t="s">
        <v>853</v>
      </c>
      <c r="H38" s="435" t="s">
        <v>717</v>
      </c>
      <c r="I38" s="435" t="s">
        <v>700</v>
      </c>
      <c r="J38" s="435" t="s">
        <v>854</v>
      </c>
    </row>
    <row r="39" spans="1:10" s="80" customFormat="1" ht="15.75" x14ac:dyDescent="0.25">
      <c r="A39" s="216" t="s">
        <v>370</v>
      </c>
      <c r="B39" s="435" t="s">
        <v>1050</v>
      </c>
      <c r="C39" s="435" t="s">
        <v>879</v>
      </c>
      <c r="D39" s="436" t="s">
        <v>281</v>
      </c>
      <c r="E39" s="435" t="s">
        <v>560</v>
      </c>
      <c r="F39" s="57" t="s">
        <v>880</v>
      </c>
      <c r="G39" s="435" t="s">
        <v>881</v>
      </c>
      <c r="H39" s="435" t="s">
        <v>275</v>
      </c>
      <c r="I39" s="435" t="s">
        <v>882</v>
      </c>
      <c r="J39" s="435" t="s">
        <v>123</v>
      </c>
    </row>
    <row r="40" spans="1:10" x14ac:dyDescent="0.25">
      <c r="A40" s="216" t="s">
        <v>580</v>
      </c>
      <c r="B40" s="435" t="s">
        <v>963</v>
      </c>
      <c r="C40" s="435" t="s">
        <v>896</v>
      </c>
      <c r="D40" s="435" t="s">
        <v>964</v>
      </c>
      <c r="E40" s="435" t="s">
        <v>807</v>
      </c>
      <c r="F40" s="57" t="s">
        <v>897</v>
      </c>
      <c r="G40" s="435" t="s">
        <v>898</v>
      </c>
      <c r="H40" s="435" t="s">
        <v>899</v>
      </c>
      <c r="I40" s="435" t="s">
        <v>900</v>
      </c>
      <c r="J40" s="435" t="s">
        <v>123</v>
      </c>
    </row>
    <row r="41" spans="1:10" x14ac:dyDescent="0.25">
      <c r="A41" s="216" t="s">
        <v>372</v>
      </c>
      <c r="B41" s="435" t="s">
        <v>1051</v>
      </c>
      <c r="C41" s="435" t="s">
        <v>913</v>
      </c>
      <c r="D41" s="435" t="s">
        <v>1005</v>
      </c>
      <c r="E41" s="435" t="s">
        <v>336</v>
      </c>
      <c r="F41" s="57" t="s">
        <v>914</v>
      </c>
      <c r="G41" s="435" t="s">
        <v>915</v>
      </c>
      <c r="H41" s="435" t="s">
        <v>916</v>
      </c>
      <c r="I41" s="435" t="s">
        <v>601</v>
      </c>
      <c r="J41" s="435" t="s">
        <v>900</v>
      </c>
    </row>
    <row r="42" spans="1:10" x14ac:dyDescent="0.25">
      <c r="A42" s="216" t="s">
        <v>373</v>
      </c>
      <c r="B42" s="435" t="s">
        <v>859</v>
      </c>
      <c r="C42" s="435" t="s">
        <v>931</v>
      </c>
      <c r="D42" s="435" t="s">
        <v>1006</v>
      </c>
      <c r="E42" s="435" t="s">
        <v>666</v>
      </c>
      <c r="F42" s="57" t="s">
        <v>932</v>
      </c>
      <c r="G42" s="435" t="s">
        <v>933</v>
      </c>
      <c r="H42" s="435" t="s">
        <v>806</v>
      </c>
      <c r="I42" s="435" t="s">
        <v>934</v>
      </c>
      <c r="J42" s="435" t="s">
        <v>123</v>
      </c>
    </row>
    <row r="43" spans="1:10" x14ac:dyDescent="0.25">
      <c r="A43" s="216" t="s">
        <v>630</v>
      </c>
      <c r="B43" s="435" t="s">
        <v>1052</v>
      </c>
      <c r="C43" s="435" t="s">
        <v>951</v>
      </c>
      <c r="D43" s="435" t="s">
        <v>1053</v>
      </c>
      <c r="E43" s="435" t="s">
        <v>766</v>
      </c>
      <c r="F43" s="57" t="s">
        <v>670</v>
      </c>
      <c r="G43" s="435" t="s">
        <v>125</v>
      </c>
      <c r="H43" s="435" t="s">
        <v>855</v>
      </c>
      <c r="I43" s="435" t="s">
        <v>952</v>
      </c>
      <c r="J43" s="435" t="s">
        <v>123</v>
      </c>
    </row>
    <row r="44" spans="1:10" s="80" customFormat="1" x14ac:dyDescent="0.25">
      <c r="A44" s="216" t="s">
        <v>637</v>
      </c>
      <c r="B44" s="435" t="s">
        <v>965</v>
      </c>
      <c r="C44" s="435" t="s">
        <v>966</v>
      </c>
      <c r="D44" s="435" t="s">
        <v>967</v>
      </c>
      <c r="E44" s="435" t="s">
        <v>717</v>
      </c>
      <c r="F44" s="57" t="s">
        <v>968</v>
      </c>
      <c r="G44" s="435" t="s">
        <v>816</v>
      </c>
      <c r="H44" s="435" t="s">
        <v>969</v>
      </c>
      <c r="I44" s="435" t="s">
        <v>970</v>
      </c>
      <c r="J44" s="435" t="s">
        <v>123</v>
      </c>
    </row>
    <row r="45" spans="1:10" s="80" customFormat="1" x14ac:dyDescent="0.25">
      <c r="A45" s="216" t="s">
        <v>376</v>
      </c>
      <c r="B45" s="435" t="s">
        <v>747</v>
      </c>
      <c r="C45" s="435" t="s">
        <v>1007</v>
      </c>
      <c r="D45" s="435" t="s">
        <v>994</v>
      </c>
      <c r="E45" s="435" t="s">
        <v>124</v>
      </c>
      <c r="F45" s="435" t="s">
        <v>1008</v>
      </c>
      <c r="G45" s="435" t="s">
        <v>667</v>
      </c>
      <c r="H45" s="435" t="s">
        <v>121</v>
      </c>
      <c r="I45" s="435" t="s">
        <v>986</v>
      </c>
      <c r="J45" s="435" t="s">
        <v>1009</v>
      </c>
    </row>
    <row r="46" spans="1:10" s="80" customFormat="1" x14ac:dyDescent="0.25">
      <c r="A46" s="216" t="s">
        <v>377</v>
      </c>
      <c r="B46" s="435" t="s">
        <v>797</v>
      </c>
      <c r="C46" s="435" t="s">
        <v>798</v>
      </c>
      <c r="D46" s="435" t="s">
        <v>82</v>
      </c>
      <c r="E46" s="435" t="s">
        <v>1010</v>
      </c>
      <c r="F46" s="435" t="s">
        <v>1011</v>
      </c>
      <c r="G46" s="435" t="s">
        <v>1012</v>
      </c>
      <c r="H46" s="435" t="s">
        <v>813</v>
      </c>
      <c r="I46" s="435" t="s">
        <v>639</v>
      </c>
      <c r="J46" s="435" t="s">
        <v>1013</v>
      </c>
    </row>
    <row r="47" spans="1:10" s="80" customFormat="1" x14ac:dyDescent="0.25">
      <c r="A47" s="216" t="s">
        <v>1036</v>
      </c>
      <c r="B47" s="435" t="s">
        <v>1054</v>
      </c>
      <c r="C47" s="435" t="s">
        <v>1055</v>
      </c>
      <c r="D47" s="435" t="s">
        <v>1056</v>
      </c>
      <c r="E47" s="435" t="s">
        <v>787</v>
      </c>
      <c r="F47" s="435" t="s">
        <v>703</v>
      </c>
      <c r="G47" s="435" t="s">
        <v>1057</v>
      </c>
      <c r="H47" s="435" t="s">
        <v>813</v>
      </c>
      <c r="I47" s="435" t="s">
        <v>1058</v>
      </c>
      <c r="J47" s="435" t="s">
        <v>815</v>
      </c>
    </row>
    <row r="48" spans="1:10" s="80" customFormat="1" ht="15.75" x14ac:dyDescent="0.25">
      <c r="A48" s="216" t="s">
        <v>1104</v>
      </c>
      <c r="B48" s="435" t="s">
        <v>1022</v>
      </c>
      <c r="C48" s="435" t="s">
        <v>1128</v>
      </c>
      <c r="D48" s="435" t="s">
        <v>1129</v>
      </c>
      <c r="E48" s="435" t="s">
        <v>671</v>
      </c>
      <c r="F48" s="435" t="s">
        <v>1130</v>
      </c>
      <c r="G48" s="435" t="s">
        <v>1131</v>
      </c>
      <c r="H48" s="435" t="s">
        <v>1132</v>
      </c>
      <c r="I48" s="436" t="s">
        <v>281</v>
      </c>
      <c r="J48" s="435" t="s">
        <v>123</v>
      </c>
    </row>
    <row r="49" spans="1:10" s="80" customFormat="1" x14ac:dyDescent="0.25">
      <c r="A49" s="216"/>
      <c r="B49" s="435"/>
      <c r="C49" s="435"/>
      <c r="D49" s="435"/>
      <c r="E49" s="435"/>
      <c r="F49" s="435"/>
      <c r="G49" s="435"/>
      <c r="H49" s="435"/>
      <c r="I49" s="435"/>
      <c r="J49" s="435"/>
    </row>
    <row r="50" spans="1:10" ht="15.75" x14ac:dyDescent="0.25">
      <c r="A50" s="665">
        <v>2019</v>
      </c>
      <c r="B50" s="433"/>
      <c r="C50" s="433"/>
      <c r="D50" s="433"/>
      <c r="E50" s="433"/>
      <c r="F50" s="57"/>
      <c r="G50" s="433"/>
      <c r="H50" s="433"/>
      <c r="I50" s="440"/>
      <c r="J50" s="440"/>
    </row>
    <row r="51" spans="1:10" x14ac:dyDescent="0.25">
      <c r="A51" s="700" t="s">
        <v>1149</v>
      </c>
      <c r="B51" s="701" t="s">
        <v>641</v>
      </c>
      <c r="C51" s="701" t="s">
        <v>1161</v>
      </c>
      <c r="D51" s="701" t="s">
        <v>1162</v>
      </c>
      <c r="E51" s="701" t="s">
        <v>959</v>
      </c>
      <c r="F51" s="701" t="s">
        <v>1163</v>
      </c>
      <c r="G51" s="701" t="s">
        <v>963</v>
      </c>
      <c r="H51" s="701" t="s">
        <v>660</v>
      </c>
      <c r="I51" s="650" t="s">
        <v>123</v>
      </c>
      <c r="J51" s="650" t="s">
        <v>123</v>
      </c>
    </row>
    <row r="52" spans="1:10" s="80" customFormat="1" x14ac:dyDescent="0.25">
      <c r="A52" s="536"/>
      <c r="B52" s="279"/>
      <c r="C52" s="356"/>
      <c r="D52" s="356"/>
      <c r="E52" s="356"/>
      <c r="F52" s="356"/>
      <c r="G52" s="356"/>
      <c r="H52" s="356"/>
      <c r="I52" s="130"/>
      <c r="J52" s="130"/>
    </row>
    <row r="53" spans="1:10" x14ac:dyDescent="0.25">
      <c r="A53" s="136" t="s">
        <v>950</v>
      </c>
      <c r="B53" s="279"/>
      <c r="C53" s="356"/>
      <c r="D53" s="356"/>
      <c r="E53" s="356"/>
      <c r="F53" s="356"/>
      <c r="G53" s="356"/>
      <c r="H53" s="356"/>
      <c r="I53" s="130"/>
      <c r="J53" s="130"/>
    </row>
    <row r="54" spans="1:10" x14ac:dyDescent="0.25">
      <c r="A54" s="84" t="s">
        <v>786</v>
      </c>
      <c r="B54" s="279"/>
      <c r="C54" s="356"/>
      <c r="D54" s="356"/>
      <c r="E54" s="356"/>
      <c r="F54" s="356"/>
      <c r="G54" s="356"/>
      <c r="H54" s="356"/>
      <c r="I54" s="130"/>
      <c r="J54" s="130"/>
    </row>
    <row r="55" spans="1:10" x14ac:dyDescent="0.25">
      <c r="A55" s="136"/>
      <c r="B55" s="279"/>
      <c r="C55" s="356"/>
      <c r="D55" s="356"/>
      <c r="E55" s="356"/>
      <c r="F55" s="356"/>
      <c r="G55" s="356"/>
      <c r="H55" s="356"/>
      <c r="I55" s="130"/>
      <c r="J55" s="130"/>
    </row>
    <row r="56" spans="1:10" x14ac:dyDescent="0.25">
      <c r="A56" s="84"/>
      <c r="B56" s="279"/>
      <c r="C56" s="356"/>
      <c r="D56" s="356"/>
      <c r="E56" s="356"/>
      <c r="F56" s="356"/>
      <c r="G56" s="356"/>
      <c r="H56" s="356"/>
      <c r="I56" s="130"/>
      <c r="J56" s="130"/>
    </row>
  </sheetData>
  <mergeCells count="11"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94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zoomScaleNormal="100" workbookViewId="0">
      <selection activeCell="D25" sqref="D25"/>
    </sheetView>
  </sheetViews>
  <sheetFormatPr defaultColWidth="9.140625" defaultRowHeight="15" x14ac:dyDescent="0.25"/>
  <cols>
    <col min="1" max="9" width="9.140625" style="78"/>
    <col min="10" max="10" width="12.42578125" style="78" customWidth="1"/>
    <col min="11" max="16384" width="9.140625" style="78"/>
  </cols>
  <sheetData>
    <row r="1" spans="1:12" x14ac:dyDescent="0.25">
      <c r="A1" s="71" t="s">
        <v>649</v>
      </c>
      <c r="B1" s="77"/>
      <c r="C1" s="77"/>
      <c r="D1" s="77"/>
      <c r="E1" s="77"/>
      <c r="F1" s="77"/>
      <c r="G1" s="77"/>
      <c r="H1" s="77"/>
      <c r="I1" s="77"/>
      <c r="J1" s="77"/>
    </row>
    <row r="2" spans="1:12" x14ac:dyDescent="0.25">
      <c r="A2" s="76" t="s">
        <v>559</v>
      </c>
      <c r="B2" s="77"/>
      <c r="C2" s="77"/>
      <c r="D2" s="77"/>
      <c r="E2" s="77"/>
      <c r="F2" s="77"/>
      <c r="G2" s="77"/>
      <c r="H2" s="77"/>
      <c r="I2" s="77"/>
    </row>
    <row r="3" spans="1:12" x14ac:dyDescent="0.25">
      <c r="A3" s="76"/>
      <c r="B3" s="77"/>
      <c r="C3" s="77"/>
      <c r="D3" s="77"/>
      <c r="E3" s="77"/>
      <c r="F3" s="77"/>
      <c r="G3" s="77"/>
      <c r="H3" s="77"/>
      <c r="I3" s="77"/>
      <c r="J3" s="72" t="s">
        <v>311</v>
      </c>
    </row>
    <row r="4" spans="1:12" ht="38.25" x14ac:dyDescent="0.25">
      <c r="A4" s="388"/>
      <c r="B4" s="389" t="s">
        <v>326</v>
      </c>
      <c r="C4" s="389" t="s">
        <v>327</v>
      </c>
      <c r="D4" s="389" t="s">
        <v>328</v>
      </c>
      <c r="E4" s="389" t="s">
        <v>329</v>
      </c>
      <c r="F4" s="389" t="s">
        <v>367</v>
      </c>
      <c r="G4" s="389" t="s">
        <v>330</v>
      </c>
      <c r="H4" s="389" t="s">
        <v>331</v>
      </c>
      <c r="I4" s="389" t="s">
        <v>332</v>
      </c>
      <c r="J4" s="390" t="s">
        <v>333</v>
      </c>
    </row>
    <row r="5" spans="1:12" x14ac:dyDescent="0.25">
      <c r="A5" s="79">
        <v>2014</v>
      </c>
      <c r="B5" s="121">
        <v>2692013</v>
      </c>
      <c r="C5" s="121">
        <v>212166</v>
      </c>
      <c r="D5" s="121">
        <v>492792</v>
      </c>
      <c r="E5" s="121">
        <v>251181</v>
      </c>
      <c r="F5" s="121">
        <v>9924</v>
      </c>
      <c r="G5" s="121">
        <v>236902</v>
      </c>
      <c r="H5" s="121">
        <v>400165</v>
      </c>
      <c r="I5" s="121">
        <v>278421</v>
      </c>
      <c r="J5" s="121">
        <v>810462</v>
      </c>
      <c r="K5" s="120"/>
      <c r="L5" s="120"/>
    </row>
    <row r="6" spans="1:12" x14ac:dyDescent="0.25">
      <c r="A6" s="79">
        <v>2015</v>
      </c>
      <c r="B6" s="121">
        <v>2613924</v>
      </c>
      <c r="C6" s="121">
        <v>220977</v>
      </c>
      <c r="D6" s="121">
        <v>477619</v>
      </c>
      <c r="E6" s="121">
        <v>276714</v>
      </c>
      <c r="F6" s="121">
        <v>22664</v>
      </c>
      <c r="G6" s="121">
        <v>254366</v>
      </c>
      <c r="H6" s="121">
        <v>342399</v>
      </c>
      <c r="I6" s="121">
        <v>229175</v>
      </c>
      <c r="J6" s="121">
        <v>790008</v>
      </c>
    </row>
    <row r="7" spans="1:12" x14ac:dyDescent="0.25">
      <c r="A7" s="79">
        <v>2016</v>
      </c>
      <c r="B7" s="121">
        <v>2869101</v>
      </c>
      <c r="C7" s="121">
        <v>219069</v>
      </c>
      <c r="D7" s="121">
        <v>499128</v>
      </c>
      <c r="E7" s="121">
        <v>301350</v>
      </c>
      <c r="F7" s="121">
        <v>26823</v>
      </c>
      <c r="G7" s="121">
        <v>279864</v>
      </c>
      <c r="H7" s="360">
        <v>358869</v>
      </c>
      <c r="I7" s="121">
        <v>253976</v>
      </c>
      <c r="J7" s="121">
        <v>930021</v>
      </c>
    </row>
    <row r="8" spans="1:12" x14ac:dyDescent="0.25">
      <c r="A8" s="79">
        <v>2017</v>
      </c>
      <c r="B8" s="121">
        <v>3476093</v>
      </c>
      <c r="C8" s="121">
        <v>253601</v>
      </c>
      <c r="D8" s="121">
        <v>530237</v>
      </c>
      <c r="E8" s="121">
        <v>299198</v>
      </c>
      <c r="F8" s="121">
        <v>46489</v>
      </c>
      <c r="G8" s="121">
        <v>344310</v>
      </c>
      <c r="H8" s="360">
        <v>431052</v>
      </c>
      <c r="I8" s="121">
        <v>464073</v>
      </c>
      <c r="J8" s="121">
        <v>1107132</v>
      </c>
    </row>
    <row r="9" spans="1:12" x14ac:dyDescent="0.25">
      <c r="A9" s="79">
        <v>2018</v>
      </c>
      <c r="B9" s="121">
        <v>3741165.0613800013</v>
      </c>
      <c r="C9" s="121">
        <v>286800.55329999997</v>
      </c>
      <c r="D9" s="121">
        <v>572993.23879999993</v>
      </c>
      <c r="E9" s="121">
        <v>336164.02919000003</v>
      </c>
      <c r="F9" s="121">
        <v>28440.564910000001</v>
      </c>
      <c r="G9" s="121">
        <v>403829.16441000014</v>
      </c>
      <c r="H9" s="121">
        <v>484842.05626999977</v>
      </c>
      <c r="I9" s="121">
        <v>472840.75979999994</v>
      </c>
      <c r="J9" s="121">
        <v>1155254.6947000013</v>
      </c>
    </row>
    <row r="10" spans="1:12" x14ac:dyDescent="0.25">
      <c r="A10" s="79"/>
      <c r="B10" s="96"/>
      <c r="C10" s="96"/>
      <c r="D10" s="96"/>
      <c r="E10" s="96"/>
      <c r="F10" s="96"/>
      <c r="G10" s="96"/>
      <c r="H10" s="96"/>
      <c r="I10" s="96"/>
      <c r="J10" s="96"/>
    </row>
    <row r="11" spans="1:12" x14ac:dyDescent="0.25">
      <c r="A11" s="665">
        <v>2018</v>
      </c>
      <c r="B11" s="430"/>
      <c r="C11" s="430"/>
      <c r="D11" s="430"/>
      <c r="E11" s="430"/>
      <c r="F11" s="430"/>
      <c r="G11" s="430"/>
      <c r="H11" s="430"/>
      <c r="I11" s="430"/>
      <c r="J11" s="430"/>
    </row>
    <row r="12" spans="1:12" x14ac:dyDescent="0.25">
      <c r="A12" s="216" t="s">
        <v>364</v>
      </c>
      <c r="B12" s="431">
        <v>291618.67480999965</v>
      </c>
      <c r="C12" s="431">
        <v>19084.432739999989</v>
      </c>
      <c r="D12" s="431">
        <v>39496.099180000019</v>
      </c>
      <c r="E12" s="431">
        <v>26278.984670000013</v>
      </c>
      <c r="F12" s="431">
        <v>5198.5733800000016</v>
      </c>
      <c r="G12" s="431">
        <v>29215.133410000049</v>
      </c>
      <c r="H12" s="431">
        <v>31834.212849999996</v>
      </c>
      <c r="I12" s="431">
        <v>44003.793389999963</v>
      </c>
      <c r="J12" s="431">
        <v>96507.445189999649</v>
      </c>
    </row>
    <row r="13" spans="1:12" x14ac:dyDescent="0.25">
      <c r="A13" s="216" t="s">
        <v>380</v>
      </c>
      <c r="B13" s="431">
        <v>292922.4051400001</v>
      </c>
      <c r="C13" s="431">
        <v>22155.041160000004</v>
      </c>
      <c r="D13" s="431">
        <v>43241.240049999971</v>
      </c>
      <c r="E13" s="431">
        <v>25774.896590000011</v>
      </c>
      <c r="F13" s="431">
        <v>1439.4682399999995</v>
      </c>
      <c r="G13" s="431">
        <v>31413.960149999995</v>
      </c>
      <c r="H13" s="431">
        <v>34057.762369999946</v>
      </c>
      <c r="I13" s="431">
        <v>35656.472350000011</v>
      </c>
      <c r="J13" s="431">
        <v>99183.564230000193</v>
      </c>
    </row>
    <row r="14" spans="1:12" x14ac:dyDescent="0.25">
      <c r="A14" s="134" t="s">
        <v>370</v>
      </c>
      <c r="B14" s="431">
        <v>298240.45568999992</v>
      </c>
      <c r="C14" s="431">
        <v>22334.486070000003</v>
      </c>
      <c r="D14" s="431">
        <v>45583.705900000001</v>
      </c>
      <c r="E14" s="431">
        <v>26959.679149999996</v>
      </c>
      <c r="F14" s="431">
        <v>1285.5916199999999</v>
      </c>
      <c r="G14" s="431">
        <v>34025.338270000015</v>
      </c>
      <c r="H14" s="431">
        <v>36091.618289999969</v>
      </c>
      <c r="I14" s="431">
        <v>33302.289959999995</v>
      </c>
      <c r="J14" s="431">
        <v>98657.746429999912</v>
      </c>
    </row>
    <row r="15" spans="1:12" x14ac:dyDescent="0.25">
      <c r="A15" s="216" t="s">
        <v>580</v>
      </c>
      <c r="B15" s="431">
        <v>295266.56620999938</v>
      </c>
      <c r="C15" s="431">
        <v>24618.896759999996</v>
      </c>
      <c r="D15" s="431">
        <v>44252.527899999979</v>
      </c>
      <c r="E15" s="431">
        <v>27687.667949999992</v>
      </c>
      <c r="F15" s="431">
        <v>1135.57221</v>
      </c>
      <c r="G15" s="431">
        <v>30615.193510000008</v>
      </c>
      <c r="H15" s="431">
        <v>32661.323530000023</v>
      </c>
      <c r="I15" s="431">
        <v>41218.600599999962</v>
      </c>
      <c r="J15" s="431">
        <v>93076.78374999942</v>
      </c>
    </row>
    <row r="16" spans="1:12" x14ac:dyDescent="0.25">
      <c r="A16" s="216" t="s">
        <v>372</v>
      </c>
      <c r="B16" s="431">
        <v>311122.98421000008</v>
      </c>
      <c r="C16" s="431">
        <v>23325.87084</v>
      </c>
      <c r="D16" s="431">
        <v>49647.533169999988</v>
      </c>
      <c r="E16" s="431">
        <v>25348.54466000001</v>
      </c>
      <c r="F16" s="431">
        <v>1388.7985800000001</v>
      </c>
      <c r="G16" s="431">
        <v>35177.884720000016</v>
      </c>
      <c r="H16" s="431">
        <v>40776.471289999979</v>
      </c>
      <c r="I16" s="431">
        <v>37400.373129999949</v>
      </c>
      <c r="J16" s="431">
        <v>98057.507820000115</v>
      </c>
    </row>
    <row r="17" spans="1:10" x14ac:dyDescent="0.25">
      <c r="A17" s="216" t="s">
        <v>373</v>
      </c>
      <c r="B17" s="431">
        <v>335549.61511000054</v>
      </c>
      <c r="C17" s="431">
        <v>26887.078089999995</v>
      </c>
      <c r="D17" s="431">
        <v>57383.097460000005</v>
      </c>
      <c r="E17" s="431">
        <v>30471.39202000001</v>
      </c>
      <c r="F17" s="431">
        <v>1188.9953199999998</v>
      </c>
      <c r="G17" s="431">
        <v>33790.367759999979</v>
      </c>
      <c r="H17" s="431">
        <v>40981.445249999997</v>
      </c>
      <c r="I17" s="431">
        <v>44819.835500000001</v>
      </c>
      <c r="J17" s="431">
        <v>100027.40371000057</v>
      </c>
    </row>
    <row r="18" spans="1:10" x14ac:dyDescent="0.25">
      <c r="A18" s="216" t="s">
        <v>630</v>
      </c>
      <c r="B18" s="431">
        <v>345724.57379000017</v>
      </c>
      <c r="C18" s="431">
        <v>26642.236570000001</v>
      </c>
      <c r="D18" s="431">
        <v>55449.209950000011</v>
      </c>
      <c r="E18" s="431">
        <v>30074.510879999998</v>
      </c>
      <c r="F18" s="431">
        <v>1363.29727</v>
      </c>
      <c r="G18" s="431">
        <v>36199.111410000005</v>
      </c>
      <c r="H18" s="431">
        <v>49733.453590000019</v>
      </c>
      <c r="I18" s="431">
        <v>46909.380520000021</v>
      </c>
      <c r="J18" s="431">
        <v>99353.373600000108</v>
      </c>
    </row>
    <row r="19" spans="1:10" x14ac:dyDescent="0.25">
      <c r="A19" s="216" t="s">
        <v>637</v>
      </c>
      <c r="B19" s="431">
        <v>278025.62222000002</v>
      </c>
      <c r="C19" s="431">
        <v>25550.731889999999</v>
      </c>
      <c r="D19" s="431">
        <v>31503.572530000009</v>
      </c>
      <c r="E19" s="431">
        <v>24189.339999999993</v>
      </c>
      <c r="F19" s="431">
        <v>1410.5068000000001</v>
      </c>
      <c r="G19" s="431">
        <v>30576.14686000003</v>
      </c>
      <c r="H19" s="431">
        <v>45461.109940000002</v>
      </c>
      <c r="I19" s="431">
        <v>37878.399720000023</v>
      </c>
      <c r="J19" s="431">
        <v>81455.814479999972</v>
      </c>
    </row>
    <row r="20" spans="1:10" x14ac:dyDescent="0.25">
      <c r="A20" s="216" t="s">
        <v>376</v>
      </c>
      <c r="B20" s="431">
        <v>324393.20783000014</v>
      </c>
      <c r="C20" s="431">
        <v>25320.266499999998</v>
      </c>
      <c r="D20" s="431">
        <v>51551.412819999983</v>
      </c>
      <c r="E20" s="431">
        <v>30576.933379999999</v>
      </c>
      <c r="F20" s="431">
        <v>2589.0049300000001</v>
      </c>
      <c r="G20" s="431">
        <v>35716.266339999987</v>
      </c>
      <c r="H20" s="431">
        <v>41830.212639999998</v>
      </c>
      <c r="I20" s="431">
        <v>42331.343850000012</v>
      </c>
      <c r="J20" s="431">
        <v>94477.767370000191</v>
      </c>
    </row>
    <row r="21" spans="1:10" x14ac:dyDescent="0.25">
      <c r="A21" s="380" t="s">
        <v>377</v>
      </c>
      <c r="B21" s="431">
        <v>354149.14591000043</v>
      </c>
      <c r="C21" s="431">
        <v>27329.663219999995</v>
      </c>
      <c r="D21" s="431">
        <v>56827.056619999988</v>
      </c>
      <c r="E21" s="431">
        <v>34131.741830000021</v>
      </c>
      <c r="F21" s="431">
        <v>3084.2008800000003</v>
      </c>
      <c r="G21" s="431">
        <v>37187.193869999988</v>
      </c>
      <c r="H21" s="431">
        <v>44412.231050000017</v>
      </c>
      <c r="I21" s="431">
        <v>45904.490710000027</v>
      </c>
      <c r="J21" s="431">
        <v>105272.56773000042</v>
      </c>
    </row>
    <row r="22" spans="1:10" x14ac:dyDescent="0.25">
      <c r="A22" s="586" t="s">
        <v>1036</v>
      </c>
      <c r="B22" s="654">
        <v>329571.65969000029</v>
      </c>
      <c r="C22" s="654">
        <v>25637.937669999996</v>
      </c>
      <c r="D22" s="654">
        <v>54286.561879999987</v>
      </c>
      <c r="E22" s="654">
        <v>29817.190779999979</v>
      </c>
      <c r="F22" s="654">
        <v>4675.7026199999991</v>
      </c>
      <c r="G22" s="654">
        <v>35474.759880000012</v>
      </c>
      <c r="H22" s="654">
        <v>43631.008969999908</v>
      </c>
      <c r="I22" s="654">
        <v>31792.881119999991</v>
      </c>
      <c r="J22" s="431">
        <v>104255.61677000043</v>
      </c>
    </row>
    <row r="23" spans="1:10" x14ac:dyDescent="0.25">
      <c r="A23" s="216" t="s">
        <v>379</v>
      </c>
      <c r="B23" s="431">
        <v>284580.15077000012</v>
      </c>
      <c r="C23" s="431">
        <v>17913.911789999998</v>
      </c>
      <c r="D23" s="431">
        <v>43771.22134000004</v>
      </c>
      <c r="E23" s="431">
        <v>24853.147279999994</v>
      </c>
      <c r="F23" s="431">
        <v>3680.8530599999999</v>
      </c>
      <c r="G23" s="431">
        <v>34437.808230000002</v>
      </c>
      <c r="H23" s="431">
        <v>43371.206499999971</v>
      </c>
      <c r="I23" s="431">
        <v>31622.898950000003</v>
      </c>
      <c r="J23" s="431">
        <v>84929.103620000125</v>
      </c>
    </row>
    <row r="24" spans="1:10" x14ac:dyDescent="0.25">
      <c r="A24" s="216"/>
      <c r="B24" s="431"/>
      <c r="C24" s="431"/>
      <c r="D24" s="431"/>
      <c r="E24" s="431"/>
      <c r="F24" s="431"/>
      <c r="G24" s="431"/>
      <c r="H24" s="431"/>
      <c r="I24" s="431"/>
      <c r="J24" s="431"/>
    </row>
    <row r="25" spans="1:10" x14ac:dyDescent="0.25">
      <c r="A25" s="79">
        <v>2019</v>
      </c>
      <c r="B25" s="430"/>
      <c r="C25" s="430"/>
      <c r="D25" s="430"/>
      <c r="E25" s="430"/>
      <c r="F25" s="430"/>
      <c r="G25" s="430"/>
      <c r="H25" s="430"/>
      <c r="I25" s="430"/>
      <c r="J25" s="430"/>
    </row>
    <row r="26" spans="1:10" x14ac:dyDescent="0.25">
      <c r="A26" s="380" t="s">
        <v>1149</v>
      </c>
      <c r="B26" s="702">
        <v>255748</v>
      </c>
      <c r="C26" s="702">
        <v>19379.830790000004</v>
      </c>
      <c r="D26" s="702">
        <v>41774.79</v>
      </c>
      <c r="E26" s="702">
        <v>25823.21312</v>
      </c>
      <c r="F26" s="702">
        <v>4450.5747899999997</v>
      </c>
      <c r="G26" s="702">
        <v>26588.690670000007</v>
      </c>
      <c r="H26" s="702">
        <v>28907.013709999992</v>
      </c>
      <c r="I26" s="702">
        <v>33277.330509999993</v>
      </c>
      <c r="J26" s="702">
        <v>75547</v>
      </c>
    </row>
    <row r="27" spans="1:10" x14ac:dyDescent="0.25">
      <c r="A27" s="136" t="s">
        <v>987</v>
      </c>
      <c r="B27" s="136"/>
      <c r="C27" s="136"/>
      <c r="D27" s="136"/>
      <c r="E27" s="136"/>
      <c r="F27" s="136"/>
      <c r="G27" s="136"/>
      <c r="H27" s="136"/>
      <c r="I27" s="136"/>
      <c r="J27" s="136"/>
    </row>
    <row r="28" spans="1:10" x14ac:dyDescent="0.25">
      <c r="A28" s="263" t="s">
        <v>182</v>
      </c>
      <c r="B28" s="263"/>
      <c r="C28" s="263"/>
      <c r="D28" s="263"/>
      <c r="E28" s="263"/>
      <c r="F28" s="263"/>
      <c r="G28" s="263"/>
      <c r="H28" s="263"/>
      <c r="I28" s="263"/>
      <c r="J28" s="263"/>
    </row>
    <row r="29" spans="1:10" x14ac:dyDescent="0.25">
      <c r="A29" s="79">
        <v>2014</v>
      </c>
      <c r="B29" s="17" t="s">
        <v>560</v>
      </c>
      <c r="C29" s="17" t="s">
        <v>84</v>
      </c>
      <c r="D29" s="17" t="s">
        <v>274</v>
      </c>
      <c r="E29" s="17" t="s">
        <v>550</v>
      </c>
      <c r="F29" s="17" t="s">
        <v>604</v>
      </c>
      <c r="G29" s="17" t="s">
        <v>120</v>
      </c>
      <c r="H29" s="17" t="s">
        <v>605</v>
      </c>
      <c r="I29" s="17" t="s">
        <v>606</v>
      </c>
      <c r="J29" s="17" t="s">
        <v>561</v>
      </c>
    </row>
    <row r="30" spans="1:10" x14ac:dyDescent="0.25">
      <c r="A30" s="79">
        <v>2015</v>
      </c>
      <c r="B30" s="17" t="s">
        <v>699</v>
      </c>
      <c r="C30" s="17" t="s">
        <v>275</v>
      </c>
      <c r="D30" s="17" t="s">
        <v>572</v>
      </c>
      <c r="E30" s="17" t="s">
        <v>704</v>
      </c>
      <c r="F30" s="17" t="s">
        <v>670</v>
      </c>
      <c r="G30" s="17" t="s">
        <v>650</v>
      </c>
      <c r="H30" s="17" t="s">
        <v>708</v>
      </c>
      <c r="I30" s="17" t="s">
        <v>709</v>
      </c>
      <c r="J30" s="17" t="s">
        <v>641</v>
      </c>
    </row>
    <row r="31" spans="1:10" x14ac:dyDescent="0.25">
      <c r="A31" s="79">
        <v>2016</v>
      </c>
      <c r="B31" s="17" t="s">
        <v>768</v>
      </c>
      <c r="C31" s="17" t="s">
        <v>74</v>
      </c>
      <c r="D31" s="17" t="s">
        <v>752</v>
      </c>
      <c r="E31" s="17" t="s">
        <v>753</v>
      </c>
      <c r="F31" s="17" t="s">
        <v>754</v>
      </c>
      <c r="G31" s="17" t="s">
        <v>743</v>
      </c>
      <c r="H31" s="17" t="s">
        <v>270</v>
      </c>
      <c r="I31" s="17" t="s">
        <v>773</v>
      </c>
      <c r="J31" s="17" t="s">
        <v>774</v>
      </c>
    </row>
    <row r="32" spans="1:10" x14ac:dyDescent="0.25">
      <c r="A32" s="79">
        <v>2017</v>
      </c>
      <c r="B32" s="17" t="s">
        <v>810</v>
      </c>
      <c r="C32" s="17" t="s">
        <v>777</v>
      </c>
      <c r="D32" s="17" t="s">
        <v>766</v>
      </c>
      <c r="E32" s="17" t="s">
        <v>84</v>
      </c>
      <c r="F32" s="17" t="s">
        <v>837</v>
      </c>
      <c r="G32" s="17" t="s">
        <v>811</v>
      </c>
      <c r="H32" s="17" t="s">
        <v>935</v>
      </c>
      <c r="I32" s="17" t="s">
        <v>936</v>
      </c>
      <c r="J32" s="17" t="s">
        <v>937</v>
      </c>
    </row>
    <row r="33" spans="1:11" x14ac:dyDescent="0.25">
      <c r="A33" s="79">
        <v>2018</v>
      </c>
      <c r="B33" s="17" t="s">
        <v>666</v>
      </c>
      <c r="C33" s="17" t="s">
        <v>1133</v>
      </c>
      <c r="D33" s="17" t="s">
        <v>273</v>
      </c>
      <c r="E33" s="17" t="s">
        <v>717</v>
      </c>
      <c r="F33" s="17" t="s">
        <v>1134</v>
      </c>
      <c r="G33" s="17" t="s">
        <v>1135</v>
      </c>
      <c r="H33" s="17" t="s">
        <v>1012</v>
      </c>
      <c r="I33" s="17" t="s">
        <v>122</v>
      </c>
      <c r="J33" s="17" t="s">
        <v>702</v>
      </c>
    </row>
    <row r="34" spans="1:11" x14ac:dyDescent="0.25">
      <c r="A34" s="428"/>
      <c r="B34" s="435"/>
      <c r="C34" s="435"/>
      <c r="D34" s="435"/>
      <c r="E34" s="435"/>
      <c r="F34" s="435"/>
      <c r="G34" s="435"/>
      <c r="H34" s="435"/>
      <c r="I34" s="435"/>
      <c r="J34" s="435"/>
    </row>
    <row r="35" spans="1:11" x14ac:dyDescent="0.25">
      <c r="A35" s="665">
        <v>2018</v>
      </c>
      <c r="B35" s="433"/>
      <c r="C35" s="433"/>
      <c r="D35" s="433"/>
      <c r="E35" s="433"/>
      <c r="F35" s="433"/>
      <c r="G35" s="433"/>
      <c r="H35" s="433"/>
      <c r="I35" s="433"/>
      <c r="J35" s="433"/>
    </row>
    <row r="36" spans="1:11" x14ac:dyDescent="0.25">
      <c r="A36" s="216" t="s">
        <v>364</v>
      </c>
      <c r="B36" s="435" t="s">
        <v>992</v>
      </c>
      <c r="C36" s="435" t="s">
        <v>838</v>
      </c>
      <c r="D36" s="435" t="s">
        <v>720</v>
      </c>
      <c r="E36" s="435" t="s">
        <v>839</v>
      </c>
      <c r="F36" s="435" t="s">
        <v>785</v>
      </c>
      <c r="G36" s="435" t="s">
        <v>1014</v>
      </c>
      <c r="H36" s="435" t="s">
        <v>840</v>
      </c>
      <c r="I36" s="443" t="s">
        <v>901</v>
      </c>
      <c r="J36" s="435" t="s">
        <v>814</v>
      </c>
    </row>
    <row r="37" spans="1:11" s="80" customFormat="1" x14ac:dyDescent="0.25">
      <c r="A37" s="216" t="s">
        <v>380</v>
      </c>
      <c r="B37" s="435" t="s">
        <v>994</v>
      </c>
      <c r="C37" s="435" t="s">
        <v>762</v>
      </c>
      <c r="D37" s="435" t="s">
        <v>86</v>
      </c>
      <c r="E37" s="435" t="s">
        <v>855</v>
      </c>
      <c r="F37" s="435" t="s">
        <v>856</v>
      </c>
      <c r="G37" s="435" t="s">
        <v>1015</v>
      </c>
      <c r="H37" s="435" t="s">
        <v>857</v>
      </c>
      <c r="I37" s="435" t="s">
        <v>122</v>
      </c>
      <c r="J37" s="435" t="s">
        <v>776</v>
      </c>
    </row>
    <row r="38" spans="1:11" s="80" customFormat="1" x14ac:dyDescent="0.25">
      <c r="A38" s="216" t="s">
        <v>370</v>
      </c>
      <c r="B38" s="435" t="s">
        <v>581</v>
      </c>
      <c r="C38" s="435" t="s">
        <v>601</v>
      </c>
      <c r="D38" s="435" t="s">
        <v>883</v>
      </c>
      <c r="E38" s="435" t="s">
        <v>710</v>
      </c>
      <c r="F38" s="435" t="s">
        <v>856</v>
      </c>
      <c r="G38" s="435" t="s">
        <v>975</v>
      </c>
      <c r="H38" s="435" t="s">
        <v>884</v>
      </c>
      <c r="I38" s="435" t="s">
        <v>1016</v>
      </c>
      <c r="J38" s="435" t="s">
        <v>120</v>
      </c>
    </row>
    <row r="39" spans="1:11" s="80" customFormat="1" x14ac:dyDescent="0.25">
      <c r="A39" s="216" t="s">
        <v>580</v>
      </c>
      <c r="B39" s="435" t="s">
        <v>728</v>
      </c>
      <c r="C39" s="435" t="s">
        <v>783</v>
      </c>
      <c r="D39" s="435" t="s">
        <v>552</v>
      </c>
      <c r="E39" s="435" t="s">
        <v>902</v>
      </c>
      <c r="F39" s="435" t="s">
        <v>903</v>
      </c>
      <c r="G39" s="435" t="s">
        <v>1017</v>
      </c>
      <c r="H39" s="435" t="s">
        <v>1059</v>
      </c>
      <c r="I39" s="435" t="s">
        <v>795</v>
      </c>
      <c r="J39" s="435" t="s">
        <v>938</v>
      </c>
    </row>
    <row r="40" spans="1:11" s="80" customFormat="1" x14ac:dyDescent="0.25">
      <c r="A40" s="216" t="s">
        <v>372</v>
      </c>
      <c r="B40" s="435" t="s">
        <v>911</v>
      </c>
      <c r="C40" s="435" t="s">
        <v>581</v>
      </c>
      <c r="D40" s="435">
        <v>98.8</v>
      </c>
      <c r="E40" s="435" t="s">
        <v>76</v>
      </c>
      <c r="F40" s="435" t="s">
        <v>917</v>
      </c>
      <c r="G40" s="435" t="s">
        <v>1018</v>
      </c>
      <c r="H40" s="435" t="s">
        <v>835</v>
      </c>
      <c r="I40" s="435" t="s">
        <v>81</v>
      </c>
      <c r="J40" s="435" t="s">
        <v>767</v>
      </c>
    </row>
    <row r="41" spans="1:11" s="80" customFormat="1" x14ac:dyDescent="0.25">
      <c r="A41" s="216" t="s">
        <v>919</v>
      </c>
      <c r="B41" s="435" t="s">
        <v>997</v>
      </c>
      <c r="C41" s="435" t="s">
        <v>719</v>
      </c>
      <c r="D41" s="435" t="s">
        <v>780</v>
      </c>
      <c r="E41" s="435" t="s">
        <v>935</v>
      </c>
      <c r="F41" s="435" t="s">
        <v>939</v>
      </c>
      <c r="G41" s="435" t="s">
        <v>703</v>
      </c>
      <c r="H41" s="435" t="s">
        <v>930</v>
      </c>
      <c r="I41" s="435" t="s">
        <v>1019</v>
      </c>
      <c r="J41" s="435" t="s">
        <v>753</v>
      </c>
    </row>
    <row r="42" spans="1:11" s="80" customFormat="1" x14ac:dyDescent="0.25">
      <c r="A42" s="216" t="s">
        <v>630</v>
      </c>
      <c r="B42" s="435" t="s">
        <v>692</v>
      </c>
      <c r="C42" s="435" t="s">
        <v>902</v>
      </c>
      <c r="D42" s="435" t="s">
        <v>944</v>
      </c>
      <c r="E42" s="435" t="s">
        <v>953</v>
      </c>
      <c r="F42" s="435" t="s">
        <v>954</v>
      </c>
      <c r="G42" s="435" t="s">
        <v>1012</v>
      </c>
      <c r="H42" s="435" t="s">
        <v>929</v>
      </c>
      <c r="I42" s="435" t="s">
        <v>711</v>
      </c>
      <c r="J42" s="435" t="s">
        <v>940</v>
      </c>
    </row>
    <row r="43" spans="1:11" x14ac:dyDescent="0.25">
      <c r="A43" s="216" t="s">
        <v>637</v>
      </c>
      <c r="B43" s="435" t="s">
        <v>996</v>
      </c>
      <c r="C43" s="435" t="s">
        <v>711</v>
      </c>
      <c r="D43" s="435" t="s">
        <v>335</v>
      </c>
      <c r="E43" s="435" t="s">
        <v>640</v>
      </c>
      <c r="F43" s="435" t="s">
        <v>971</v>
      </c>
      <c r="G43" s="435" t="s">
        <v>938</v>
      </c>
      <c r="H43" s="435" t="s">
        <v>1020</v>
      </c>
      <c r="I43" s="435" t="s">
        <v>714</v>
      </c>
      <c r="J43" s="435" t="s">
        <v>1021</v>
      </c>
      <c r="K43" s="80"/>
    </row>
    <row r="44" spans="1:11" s="80" customFormat="1" x14ac:dyDescent="0.25">
      <c r="A44" s="216" t="s">
        <v>376</v>
      </c>
      <c r="B44" s="435" t="s">
        <v>86</v>
      </c>
      <c r="C44" s="435" t="s">
        <v>835</v>
      </c>
      <c r="D44" s="435" t="s">
        <v>1022</v>
      </c>
      <c r="E44" s="435" t="s">
        <v>73</v>
      </c>
      <c r="F44" s="435" t="s">
        <v>969</v>
      </c>
      <c r="G44" s="435" t="s">
        <v>1023</v>
      </c>
      <c r="H44" s="435" t="s">
        <v>965</v>
      </c>
      <c r="I44" s="435" t="s">
        <v>1024</v>
      </c>
      <c r="J44" s="435" t="s">
        <v>1025</v>
      </c>
    </row>
    <row r="45" spans="1:11" x14ac:dyDescent="0.25">
      <c r="A45" s="216" t="s">
        <v>377</v>
      </c>
      <c r="B45" s="435" t="s">
        <v>549</v>
      </c>
      <c r="C45" s="585" t="s">
        <v>607</v>
      </c>
      <c r="D45" s="585" t="s">
        <v>1026</v>
      </c>
      <c r="E45" s="585" t="s">
        <v>995</v>
      </c>
      <c r="F45" s="585" t="s">
        <v>711</v>
      </c>
      <c r="G45" s="585" t="s">
        <v>791</v>
      </c>
      <c r="H45" s="585" t="s">
        <v>790</v>
      </c>
      <c r="I45" s="585" t="s">
        <v>87</v>
      </c>
      <c r="J45" s="435" t="s">
        <v>718</v>
      </c>
    </row>
    <row r="46" spans="1:11" s="80" customFormat="1" x14ac:dyDescent="0.25">
      <c r="A46" s="216" t="s">
        <v>1036</v>
      </c>
      <c r="B46" s="435" t="s">
        <v>84</v>
      </c>
      <c r="C46" s="585" t="s">
        <v>720</v>
      </c>
      <c r="D46" s="585" t="s">
        <v>1060</v>
      </c>
      <c r="E46" s="585" t="s">
        <v>1012</v>
      </c>
      <c r="F46" s="585" t="s">
        <v>912</v>
      </c>
      <c r="G46" s="585" t="s">
        <v>124</v>
      </c>
      <c r="H46" s="585" t="s">
        <v>911</v>
      </c>
      <c r="I46" s="585" t="s">
        <v>1061</v>
      </c>
      <c r="J46" s="435" t="s">
        <v>817</v>
      </c>
    </row>
    <row r="47" spans="1:11" s="80" customFormat="1" x14ac:dyDescent="0.25">
      <c r="A47" s="216" t="s">
        <v>379</v>
      </c>
      <c r="B47" s="435" t="s">
        <v>1122</v>
      </c>
      <c r="C47" s="435" t="s">
        <v>1136</v>
      </c>
      <c r="D47" s="435" t="s">
        <v>711</v>
      </c>
      <c r="E47" s="435" t="s">
        <v>775</v>
      </c>
      <c r="F47" s="435" t="s">
        <v>691</v>
      </c>
      <c r="G47" s="435" t="s">
        <v>1137</v>
      </c>
      <c r="H47" s="435" t="s">
        <v>336</v>
      </c>
      <c r="I47" s="435" t="s">
        <v>1138</v>
      </c>
      <c r="J47" s="435" t="s">
        <v>1139</v>
      </c>
    </row>
    <row r="48" spans="1:11" s="80" customFormat="1" x14ac:dyDescent="0.25">
      <c r="A48" s="216"/>
      <c r="B48" s="435"/>
      <c r="C48" s="585"/>
      <c r="D48" s="585"/>
      <c r="E48" s="585"/>
      <c r="F48" s="585"/>
      <c r="G48" s="585"/>
      <c r="H48" s="585"/>
      <c r="I48" s="585"/>
      <c r="J48" s="435"/>
    </row>
    <row r="49" spans="1:10" s="80" customFormat="1" x14ac:dyDescent="0.25">
      <c r="A49" s="79">
        <v>2019</v>
      </c>
      <c r="B49" s="433"/>
      <c r="C49" s="433"/>
      <c r="D49" s="433"/>
      <c r="E49" s="433"/>
      <c r="F49" s="433"/>
      <c r="G49" s="433"/>
      <c r="H49" s="433"/>
      <c r="I49" s="433"/>
      <c r="J49" s="433"/>
    </row>
    <row r="50" spans="1:10" s="80" customFormat="1" x14ac:dyDescent="0.25">
      <c r="A50" s="649" t="s">
        <v>364</v>
      </c>
      <c r="B50" s="701" t="s">
        <v>1154</v>
      </c>
      <c r="C50" s="701" t="s">
        <v>945</v>
      </c>
      <c r="D50" s="701" t="s">
        <v>552</v>
      </c>
      <c r="E50" s="701" t="s">
        <v>83</v>
      </c>
      <c r="F50" s="701" t="s">
        <v>708</v>
      </c>
      <c r="G50" s="701" t="s">
        <v>1164</v>
      </c>
      <c r="H50" s="701" t="s">
        <v>908</v>
      </c>
      <c r="I50" s="701" t="s">
        <v>1165</v>
      </c>
      <c r="J50" s="701" t="s">
        <v>1003</v>
      </c>
    </row>
    <row r="52" spans="1:10" x14ac:dyDescent="0.25">
      <c r="A52" s="136" t="s">
        <v>950</v>
      </c>
    </row>
    <row r="53" spans="1:10" x14ac:dyDescent="0.25">
      <c r="A53" s="84" t="s">
        <v>786</v>
      </c>
    </row>
    <row r="54" spans="1:10" x14ac:dyDescent="0.25">
      <c r="A54" s="136"/>
    </row>
    <row r="55" spans="1:10" x14ac:dyDescent="0.25">
      <c r="A55" s="84"/>
    </row>
  </sheetData>
  <pageMargins left="0.31496062992125984" right="0.31496062992125984" top="0.35433070866141736" bottom="0.35433070866141736" header="0.11811023622047245" footer="0.11811023622047245"/>
  <pageSetup paperSize="9" scale="95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"/>
  <sheetViews>
    <sheetView zoomScaleNormal="100" zoomScaleSheetLayoutView="202" workbookViewId="0">
      <selection activeCell="A12" sqref="A12:J51"/>
    </sheetView>
  </sheetViews>
  <sheetFormatPr defaultColWidth="9.140625" defaultRowHeight="15" x14ac:dyDescent="0.25"/>
  <cols>
    <col min="1" max="5" width="9.140625" style="78"/>
    <col min="6" max="6" width="10" style="78" customWidth="1"/>
    <col min="7" max="9" width="9.140625" style="78"/>
    <col min="10" max="10" width="11.5703125" style="78" customWidth="1"/>
    <col min="11" max="16384" width="9.140625" style="78"/>
  </cols>
  <sheetData>
    <row r="1" spans="1:10" x14ac:dyDescent="0.25">
      <c r="A1" s="71" t="s">
        <v>539</v>
      </c>
      <c r="B1" s="77"/>
      <c r="C1" s="77"/>
      <c r="D1" s="77"/>
      <c r="E1" s="77"/>
      <c r="F1" s="77"/>
      <c r="G1" s="77"/>
      <c r="H1" s="77"/>
      <c r="I1" s="77"/>
      <c r="J1" s="77"/>
    </row>
    <row r="2" spans="1:10" x14ac:dyDescent="0.25">
      <c r="A2" s="76" t="s">
        <v>337</v>
      </c>
      <c r="B2" s="77"/>
      <c r="C2" s="77"/>
      <c r="D2" s="77"/>
      <c r="E2" s="77"/>
      <c r="F2" s="77"/>
      <c r="G2" s="77"/>
      <c r="H2" s="77"/>
      <c r="I2" s="77"/>
    </row>
    <row r="3" spans="1:10" x14ac:dyDescent="0.25">
      <c r="A3" s="76"/>
      <c r="B3" s="77"/>
      <c r="C3" s="77"/>
      <c r="D3" s="77"/>
      <c r="E3" s="77"/>
      <c r="F3" s="77"/>
      <c r="G3" s="77"/>
      <c r="H3" s="77"/>
      <c r="I3" s="869" t="s">
        <v>311</v>
      </c>
      <c r="J3" s="869"/>
    </row>
    <row r="4" spans="1:10" ht="25.5" customHeight="1" x14ac:dyDescent="0.25">
      <c r="A4" s="774"/>
      <c r="B4" s="769" t="s">
        <v>326</v>
      </c>
      <c r="C4" s="769" t="s">
        <v>327</v>
      </c>
      <c r="D4" s="769" t="s">
        <v>328</v>
      </c>
      <c r="E4" s="769" t="s">
        <v>329</v>
      </c>
      <c r="F4" s="769" t="s">
        <v>367</v>
      </c>
      <c r="G4" s="769" t="s">
        <v>330</v>
      </c>
      <c r="H4" s="769" t="s">
        <v>331</v>
      </c>
      <c r="I4" s="769" t="s">
        <v>332</v>
      </c>
      <c r="J4" s="771" t="s">
        <v>333</v>
      </c>
    </row>
    <row r="5" spans="1:10" ht="25.5" customHeight="1" x14ac:dyDescent="0.25">
      <c r="A5" s="775"/>
      <c r="B5" s="770"/>
      <c r="C5" s="770"/>
      <c r="D5" s="770"/>
      <c r="E5" s="770"/>
      <c r="F5" s="770"/>
      <c r="G5" s="770"/>
      <c r="H5" s="770"/>
      <c r="I5" s="770"/>
      <c r="J5" s="772"/>
    </row>
    <row r="6" spans="1:10" x14ac:dyDescent="0.25">
      <c r="A6" s="438">
        <v>2014</v>
      </c>
      <c r="B6" s="96">
        <v>4946061</v>
      </c>
      <c r="C6" s="96">
        <v>119866</v>
      </c>
      <c r="D6" s="96">
        <v>497981</v>
      </c>
      <c r="E6" s="96">
        <v>334424</v>
      </c>
      <c r="F6" s="96">
        <v>1063353</v>
      </c>
      <c r="G6" s="96">
        <v>207887</v>
      </c>
      <c r="H6" s="96">
        <v>792584</v>
      </c>
      <c r="I6" s="96">
        <v>198275</v>
      </c>
      <c r="J6" s="96">
        <v>1731692</v>
      </c>
    </row>
    <row r="7" spans="1:10" x14ac:dyDescent="0.25">
      <c r="A7" s="79">
        <v>2015</v>
      </c>
      <c r="B7" s="96">
        <v>4369179</v>
      </c>
      <c r="C7" s="96">
        <v>135417</v>
      </c>
      <c r="D7" s="96">
        <v>535162</v>
      </c>
      <c r="E7" s="96">
        <v>338912</v>
      </c>
      <c r="F7" s="96">
        <v>687052</v>
      </c>
      <c r="G7" s="96">
        <v>215661</v>
      </c>
      <c r="H7" s="96">
        <v>763299</v>
      </c>
      <c r="I7" s="96">
        <v>191797</v>
      </c>
      <c r="J7" s="96">
        <v>1501879</v>
      </c>
    </row>
    <row r="8" spans="1:10" x14ac:dyDescent="0.25">
      <c r="A8" s="79">
        <v>2016</v>
      </c>
      <c r="B8" s="96">
        <v>4426945</v>
      </c>
      <c r="C8" s="96">
        <v>128053</v>
      </c>
      <c r="D8" s="96">
        <v>545241</v>
      </c>
      <c r="E8" s="96">
        <v>352678</v>
      </c>
      <c r="F8" s="96">
        <v>577290</v>
      </c>
      <c r="G8" s="96">
        <v>240678</v>
      </c>
      <c r="H8" s="96">
        <v>804067</v>
      </c>
      <c r="I8" s="96">
        <v>206502</v>
      </c>
      <c r="J8" s="96">
        <v>1572536</v>
      </c>
    </row>
    <row r="9" spans="1:10" x14ac:dyDescent="0.25">
      <c r="A9" s="79">
        <v>2017</v>
      </c>
      <c r="B9" s="96">
        <v>4899081</v>
      </c>
      <c r="C9" s="96">
        <v>163896</v>
      </c>
      <c r="D9" s="96">
        <v>561966</v>
      </c>
      <c r="E9" s="96">
        <v>394631</v>
      </c>
      <c r="F9" s="96">
        <v>680215</v>
      </c>
      <c r="G9" s="96">
        <v>277055</v>
      </c>
      <c r="H9" s="96">
        <v>844998</v>
      </c>
      <c r="I9" s="96">
        <v>218822</v>
      </c>
      <c r="J9" s="96">
        <v>1757499</v>
      </c>
    </row>
    <row r="10" spans="1:10" x14ac:dyDescent="0.25">
      <c r="A10" s="79">
        <v>2018</v>
      </c>
      <c r="B10" s="96">
        <v>5216648.4144399948</v>
      </c>
      <c r="C10" s="96">
        <v>191455.31438000005</v>
      </c>
      <c r="D10" s="96">
        <v>586854.26833999995</v>
      </c>
      <c r="E10" s="96">
        <v>445673.06427000003</v>
      </c>
      <c r="F10" s="96">
        <v>539865.18001999997</v>
      </c>
      <c r="G10" s="96">
        <v>284985.32286000001</v>
      </c>
      <c r="H10" s="96">
        <v>875674.73015000054</v>
      </c>
      <c r="I10" s="96">
        <v>226830.56237999996</v>
      </c>
      <c r="J10" s="96">
        <v>2065309.9720399948</v>
      </c>
    </row>
    <row r="11" spans="1:10" x14ac:dyDescent="0.25">
      <c r="A11" s="586"/>
      <c r="B11" s="441"/>
      <c r="C11" s="441"/>
      <c r="D11" s="441"/>
      <c r="E11" s="441"/>
      <c r="F11" s="441"/>
      <c r="G11" s="441"/>
      <c r="H11" s="441"/>
      <c r="I11" s="441"/>
      <c r="J11" s="441"/>
    </row>
    <row r="12" spans="1:10" x14ac:dyDescent="0.25">
      <c r="A12" s="665">
        <v>2018</v>
      </c>
      <c r="B12" s="441"/>
      <c r="C12" s="441"/>
      <c r="D12" s="441"/>
      <c r="E12" s="441"/>
      <c r="F12" s="441"/>
      <c r="G12" s="441"/>
      <c r="H12" s="441"/>
      <c r="I12" s="441"/>
      <c r="J12" s="441"/>
    </row>
    <row r="13" spans="1:10" x14ac:dyDescent="0.25">
      <c r="A13" s="216" t="s">
        <v>364</v>
      </c>
      <c r="B13" s="441">
        <v>288847.57766000007</v>
      </c>
      <c r="C13" s="441">
        <v>9346.4926599999999</v>
      </c>
      <c r="D13" s="441">
        <v>34832.695559999942</v>
      </c>
      <c r="E13" s="462">
        <v>24030.953899999942</v>
      </c>
      <c r="F13" s="441">
        <v>4530.9650600000004</v>
      </c>
      <c r="G13" s="441">
        <v>19171.404159999965</v>
      </c>
      <c r="H13" s="441">
        <v>48904.094499999963</v>
      </c>
      <c r="I13" s="441">
        <v>13574.783199999998</v>
      </c>
      <c r="J13" s="441">
        <v>134456.18862000029</v>
      </c>
    </row>
    <row r="14" spans="1:10" x14ac:dyDescent="0.25">
      <c r="A14" s="216" t="s">
        <v>380</v>
      </c>
      <c r="B14" s="441">
        <v>400943.55539999955</v>
      </c>
      <c r="C14" s="441">
        <v>15077.373680000001</v>
      </c>
      <c r="D14" s="441">
        <v>45179.28641000003</v>
      </c>
      <c r="E14" s="462">
        <v>36732.773560000016</v>
      </c>
      <c r="F14" s="441">
        <v>52907.428590000018</v>
      </c>
      <c r="G14" s="441">
        <v>19591.61417000003</v>
      </c>
      <c r="H14" s="441">
        <v>63047.043679999988</v>
      </c>
      <c r="I14" s="441">
        <v>16107.911869999982</v>
      </c>
      <c r="J14" s="441">
        <v>152300.12343999947</v>
      </c>
    </row>
    <row r="15" spans="1:10" x14ac:dyDescent="0.25">
      <c r="A15" s="586" t="s">
        <v>370</v>
      </c>
      <c r="B15" s="441">
        <v>507433.35581999895</v>
      </c>
      <c r="C15" s="441">
        <v>15066.159799999999</v>
      </c>
      <c r="D15" s="441">
        <v>54204.563750000001</v>
      </c>
      <c r="E15" s="462">
        <v>39298.294259999995</v>
      </c>
      <c r="F15" s="441">
        <v>117713.72953</v>
      </c>
      <c r="G15" s="441">
        <v>26066.654559999988</v>
      </c>
      <c r="H15" s="441">
        <v>77713.34210000014</v>
      </c>
      <c r="I15" s="441">
        <v>22298.754379999988</v>
      </c>
      <c r="J15" s="441">
        <v>155071.85743999883</v>
      </c>
    </row>
    <row r="16" spans="1:10" x14ac:dyDescent="0.25">
      <c r="A16" s="216" t="s">
        <v>580</v>
      </c>
      <c r="B16" s="441">
        <v>394871.45286000014</v>
      </c>
      <c r="C16" s="441">
        <v>17792.657670000004</v>
      </c>
      <c r="D16" s="441">
        <v>44265.087570000069</v>
      </c>
      <c r="E16" s="462">
        <v>39923.926110000044</v>
      </c>
      <c r="F16" s="441">
        <v>25280.011970000007</v>
      </c>
      <c r="G16" s="441">
        <v>23034.426939999994</v>
      </c>
      <c r="H16" s="441">
        <v>73985.288529999991</v>
      </c>
      <c r="I16" s="441">
        <v>20051.002369999991</v>
      </c>
      <c r="J16" s="441">
        <v>150539.05170000007</v>
      </c>
    </row>
    <row r="17" spans="1:22" x14ac:dyDescent="0.25">
      <c r="A17" s="586" t="s">
        <v>372</v>
      </c>
      <c r="B17" s="441">
        <v>479136.37564000039</v>
      </c>
      <c r="C17" s="441">
        <v>18446.183429999997</v>
      </c>
      <c r="D17" s="441">
        <v>50973.670789999967</v>
      </c>
      <c r="E17" s="462">
        <v>37226.35492999998</v>
      </c>
      <c r="F17" s="441">
        <v>103689.01719000001</v>
      </c>
      <c r="G17" s="441">
        <v>23307.217220000006</v>
      </c>
      <c r="H17" s="441">
        <v>74918.84960000006</v>
      </c>
      <c r="I17" s="441">
        <v>19967.659829999986</v>
      </c>
      <c r="J17" s="441">
        <v>150607.4226500004</v>
      </c>
    </row>
    <row r="18" spans="1:22" x14ac:dyDescent="0.25">
      <c r="A18" s="216" t="s">
        <v>373</v>
      </c>
      <c r="B18" s="441">
        <v>453051.244179998</v>
      </c>
      <c r="C18" s="441">
        <v>22629.117170000005</v>
      </c>
      <c r="D18" s="441">
        <v>55133.768139999964</v>
      </c>
      <c r="E18" s="462">
        <v>38813.009789999975</v>
      </c>
      <c r="F18" s="441">
        <v>49392.375189999999</v>
      </c>
      <c r="G18" s="441">
        <v>26331.939180000008</v>
      </c>
      <c r="H18" s="441">
        <v>75850.253130000216</v>
      </c>
      <c r="I18" s="441">
        <v>19541.642530000001</v>
      </c>
      <c r="J18" s="441">
        <v>165359.13904999784</v>
      </c>
    </row>
    <row r="19" spans="1:22" x14ac:dyDescent="0.25">
      <c r="A19" s="216" t="s">
        <v>630</v>
      </c>
      <c r="B19" s="441">
        <v>543987.16353999928</v>
      </c>
      <c r="C19" s="441">
        <v>14462.100560000008</v>
      </c>
      <c r="D19" s="441">
        <v>54124.942949999982</v>
      </c>
      <c r="E19" s="462">
        <v>39087.304470000017</v>
      </c>
      <c r="F19" s="441">
        <v>152370.13818000001</v>
      </c>
      <c r="G19" s="441">
        <v>26904.427690000022</v>
      </c>
      <c r="H19" s="441">
        <v>69884.664280000157</v>
      </c>
      <c r="I19" s="441">
        <v>21641.23236999998</v>
      </c>
      <c r="J19" s="441">
        <v>165512.35303999906</v>
      </c>
      <c r="N19" s="442"/>
      <c r="O19" s="442"/>
      <c r="P19" s="442"/>
      <c r="Q19" s="442"/>
      <c r="R19" s="442"/>
      <c r="S19" s="442"/>
      <c r="T19" s="442"/>
      <c r="U19" s="442"/>
      <c r="V19" s="442"/>
    </row>
    <row r="20" spans="1:22" x14ac:dyDescent="0.25">
      <c r="A20" s="216" t="s">
        <v>637</v>
      </c>
      <c r="B20" s="441">
        <v>392703.81220999901</v>
      </c>
      <c r="C20" s="441">
        <v>15147.938649999998</v>
      </c>
      <c r="D20" s="441">
        <v>36912.974199999975</v>
      </c>
      <c r="E20" s="462">
        <v>38889.78380999995</v>
      </c>
      <c r="F20" s="441">
        <v>5605.706549999999</v>
      </c>
      <c r="G20" s="441">
        <v>19963.47051999997</v>
      </c>
      <c r="H20" s="441">
        <v>81925.224740000063</v>
      </c>
      <c r="I20" s="441">
        <v>17207.694270000011</v>
      </c>
      <c r="J20" s="441">
        <v>177051.01946999901</v>
      </c>
      <c r="N20" s="442"/>
      <c r="O20" s="442"/>
      <c r="P20" s="442"/>
      <c r="Q20" s="442"/>
      <c r="R20" s="442"/>
      <c r="S20" s="442"/>
      <c r="T20" s="442"/>
      <c r="U20" s="442"/>
      <c r="V20" s="442"/>
    </row>
    <row r="21" spans="1:22" x14ac:dyDescent="0.25">
      <c r="A21" s="216" t="s">
        <v>983</v>
      </c>
      <c r="B21" s="441">
        <v>469145.8510299988</v>
      </c>
      <c r="C21" s="441">
        <v>16402.98982000001</v>
      </c>
      <c r="D21" s="441">
        <v>50032.713620000002</v>
      </c>
      <c r="E21" s="462">
        <v>37497.661810000027</v>
      </c>
      <c r="F21" s="441">
        <v>6786.5823000000046</v>
      </c>
      <c r="G21" s="441">
        <v>25659.173700000003</v>
      </c>
      <c r="H21" s="441">
        <v>75817.154280000002</v>
      </c>
      <c r="I21" s="441">
        <v>19970.116570000027</v>
      </c>
      <c r="J21" s="441">
        <v>236979.45892999874</v>
      </c>
      <c r="N21" s="442"/>
      <c r="O21" s="442"/>
      <c r="P21" s="442"/>
      <c r="Q21" s="442"/>
      <c r="R21" s="442"/>
      <c r="S21" s="442"/>
      <c r="T21" s="442"/>
      <c r="U21" s="442"/>
      <c r="V21" s="442"/>
    </row>
    <row r="22" spans="1:22" x14ac:dyDescent="0.25">
      <c r="A22" s="586" t="s">
        <v>377</v>
      </c>
      <c r="B22" s="441">
        <v>506626.12952000054</v>
      </c>
      <c r="C22" s="441">
        <v>16357.670330000012</v>
      </c>
      <c r="D22" s="441">
        <v>60295.650879999928</v>
      </c>
      <c r="E22" s="462">
        <v>38042.358820000089</v>
      </c>
      <c r="F22" s="441">
        <v>7790.473930000001</v>
      </c>
      <c r="G22" s="441">
        <v>28263.604890000031</v>
      </c>
      <c r="H22" s="441">
        <v>84843.18237000001</v>
      </c>
      <c r="I22" s="441">
        <v>23192.679710000019</v>
      </c>
      <c r="J22" s="441">
        <v>247840.50859000054</v>
      </c>
      <c r="N22" s="442"/>
      <c r="O22" s="442"/>
      <c r="P22" s="442"/>
      <c r="Q22" s="442"/>
      <c r="R22" s="442"/>
      <c r="S22" s="442"/>
      <c r="T22" s="442"/>
      <c r="U22" s="442"/>
      <c r="V22" s="442"/>
    </row>
    <row r="23" spans="1:22" x14ac:dyDescent="0.25">
      <c r="A23" s="216" t="s">
        <v>1036</v>
      </c>
      <c r="B23" s="441">
        <v>390329.30064000026</v>
      </c>
      <c r="C23" s="441">
        <v>14132.934940000016</v>
      </c>
      <c r="D23" s="441">
        <v>50122.990510000003</v>
      </c>
      <c r="E23" s="462">
        <v>36486.765869999981</v>
      </c>
      <c r="F23" s="441">
        <v>6985.128829999996</v>
      </c>
      <c r="G23" s="441">
        <v>22447.671239999992</v>
      </c>
      <c r="H23" s="441">
        <v>75934.791609999986</v>
      </c>
      <c r="I23" s="441">
        <v>16282.773499999996</v>
      </c>
      <c r="J23" s="441">
        <v>167936.24414000032</v>
      </c>
      <c r="N23" s="442"/>
      <c r="O23" s="442"/>
      <c r="P23" s="442"/>
      <c r="Q23" s="442"/>
      <c r="R23" s="442"/>
      <c r="S23" s="442"/>
      <c r="T23" s="442"/>
      <c r="U23" s="442"/>
      <c r="V23" s="442"/>
    </row>
    <row r="24" spans="1:22" x14ac:dyDescent="0.25">
      <c r="A24" s="216" t="s">
        <v>379</v>
      </c>
      <c r="B24" s="441">
        <v>389572.59594000032</v>
      </c>
      <c r="C24" s="441">
        <v>16593.695670000005</v>
      </c>
      <c r="D24" s="441">
        <v>50775.923960000066</v>
      </c>
      <c r="E24" s="462">
        <v>39643.87693999998</v>
      </c>
      <c r="F24" s="441">
        <v>6813.6227000000008</v>
      </c>
      <c r="G24" s="441">
        <v>24243.718590000004</v>
      </c>
      <c r="H24" s="441">
        <v>72850.841329999981</v>
      </c>
      <c r="I24" s="441">
        <v>16994.31178</v>
      </c>
      <c r="J24" s="441">
        <v>161656.60497000028</v>
      </c>
      <c r="N24" s="442"/>
      <c r="O24" s="442"/>
      <c r="P24" s="442"/>
      <c r="Q24" s="442"/>
      <c r="R24" s="442"/>
      <c r="S24" s="442"/>
      <c r="T24" s="442"/>
      <c r="U24" s="442"/>
      <c r="V24" s="442"/>
    </row>
    <row r="25" spans="1:22" x14ac:dyDescent="0.25">
      <c r="A25" s="216"/>
      <c r="B25" s="441"/>
      <c r="C25" s="441"/>
      <c r="D25" s="441"/>
      <c r="E25" s="462"/>
      <c r="F25" s="441"/>
      <c r="G25" s="441"/>
      <c r="H25" s="441"/>
      <c r="I25" s="441"/>
      <c r="J25" s="441"/>
      <c r="N25" s="442"/>
      <c r="O25" s="442"/>
      <c r="P25" s="442"/>
      <c r="Q25" s="442"/>
      <c r="R25" s="442"/>
      <c r="S25" s="442"/>
      <c r="T25" s="442"/>
      <c r="U25" s="442"/>
      <c r="V25" s="442"/>
    </row>
    <row r="26" spans="1:22" x14ac:dyDescent="0.25">
      <c r="A26" s="694">
        <v>2019</v>
      </c>
      <c r="B26" s="441"/>
      <c r="C26" s="441"/>
      <c r="D26" s="441"/>
      <c r="E26" s="462"/>
      <c r="F26" s="441"/>
      <c r="G26" s="441"/>
      <c r="H26" s="441"/>
      <c r="I26" s="441"/>
      <c r="J26" s="441"/>
    </row>
    <row r="27" spans="1:22" x14ac:dyDescent="0.25">
      <c r="A27" s="216" t="s">
        <v>1149</v>
      </c>
      <c r="B27" s="699">
        <v>281485</v>
      </c>
      <c r="C27" s="699">
        <v>10819.613400000004</v>
      </c>
      <c r="D27" s="699">
        <v>34832.937869999958</v>
      </c>
      <c r="E27" s="698">
        <v>24879.923760000031</v>
      </c>
      <c r="F27" s="699">
        <v>6162.036820000003</v>
      </c>
      <c r="G27" s="699">
        <v>19573.078749999979</v>
      </c>
      <c r="H27" s="699">
        <v>50780.253329999992</v>
      </c>
      <c r="I27" s="699">
        <v>12226.413510000002</v>
      </c>
      <c r="J27" s="699">
        <v>122210.74256000001</v>
      </c>
    </row>
    <row r="28" spans="1:22" x14ac:dyDescent="0.25">
      <c r="A28" s="868" t="s">
        <v>181</v>
      </c>
      <c r="B28" s="868"/>
      <c r="C28" s="868"/>
      <c r="D28" s="868"/>
      <c r="E28" s="868"/>
      <c r="F28" s="868"/>
      <c r="G28" s="868"/>
      <c r="H28" s="868"/>
      <c r="I28" s="868"/>
      <c r="J28" s="868"/>
    </row>
    <row r="29" spans="1:22" ht="15" customHeight="1" x14ac:dyDescent="0.25">
      <c r="A29" s="227" t="s">
        <v>182</v>
      </c>
      <c r="B29" s="227"/>
      <c r="C29" s="227"/>
      <c r="D29" s="227"/>
      <c r="E29" s="227"/>
      <c r="F29" s="227"/>
      <c r="G29" s="227"/>
      <c r="H29" s="227"/>
      <c r="I29" s="227"/>
      <c r="J29" s="227"/>
    </row>
    <row r="30" spans="1:22" x14ac:dyDescent="0.25">
      <c r="A30" s="432">
        <v>2014</v>
      </c>
      <c r="B30" s="57" t="s">
        <v>592</v>
      </c>
      <c r="C30" s="57" t="s">
        <v>78</v>
      </c>
      <c r="D30" s="57" t="s">
        <v>607</v>
      </c>
      <c r="E30" s="57" t="s">
        <v>562</v>
      </c>
      <c r="F30" s="57" t="s">
        <v>597</v>
      </c>
      <c r="G30" s="57" t="s">
        <v>570</v>
      </c>
      <c r="H30" s="57" t="s">
        <v>125</v>
      </c>
      <c r="I30" s="57" t="s">
        <v>568</v>
      </c>
      <c r="J30" s="57" t="s">
        <v>608</v>
      </c>
    </row>
    <row r="31" spans="1:22" x14ac:dyDescent="0.25">
      <c r="A31" s="79">
        <v>2015</v>
      </c>
      <c r="B31" s="57" t="s">
        <v>705</v>
      </c>
      <c r="C31" s="57" t="s">
        <v>711</v>
      </c>
      <c r="D31" s="57" t="s">
        <v>712</v>
      </c>
      <c r="E31" s="57" t="s">
        <v>87</v>
      </c>
      <c r="F31" s="57" t="s">
        <v>713</v>
      </c>
      <c r="G31" s="57" t="s">
        <v>323</v>
      </c>
      <c r="H31" s="57" t="s">
        <v>573</v>
      </c>
      <c r="I31" s="57" t="s">
        <v>322</v>
      </c>
      <c r="J31" s="57" t="s">
        <v>714</v>
      </c>
    </row>
    <row r="32" spans="1:22" x14ac:dyDescent="0.25">
      <c r="A32" s="79">
        <v>2016</v>
      </c>
      <c r="B32" s="57" t="s">
        <v>87</v>
      </c>
      <c r="C32" s="57" t="s">
        <v>660</v>
      </c>
      <c r="D32" s="57" t="s">
        <v>122</v>
      </c>
      <c r="E32" s="57" t="s">
        <v>321</v>
      </c>
      <c r="F32" s="57" t="s">
        <v>772</v>
      </c>
      <c r="G32" s="57" t="s">
        <v>549</v>
      </c>
      <c r="H32" s="57" t="s">
        <v>747</v>
      </c>
      <c r="I32" s="57" t="s">
        <v>271</v>
      </c>
      <c r="J32" s="57" t="s">
        <v>272</v>
      </c>
    </row>
    <row r="33" spans="1:10" x14ac:dyDescent="0.25">
      <c r="A33" s="79">
        <v>2017</v>
      </c>
      <c r="B33" s="57" t="s">
        <v>928</v>
      </c>
      <c r="C33" s="57" t="s">
        <v>831</v>
      </c>
      <c r="D33" s="57" t="s">
        <v>841</v>
      </c>
      <c r="E33" s="57" t="s">
        <v>940</v>
      </c>
      <c r="F33" s="57" t="s">
        <v>941</v>
      </c>
      <c r="G33" s="57" t="s">
        <v>729</v>
      </c>
      <c r="H33" s="57" t="s">
        <v>803</v>
      </c>
      <c r="I33" s="57" t="s">
        <v>808</v>
      </c>
      <c r="J33" s="57" t="s">
        <v>942</v>
      </c>
    </row>
    <row r="34" spans="1:10" x14ac:dyDescent="0.25">
      <c r="A34" s="79">
        <v>2018</v>
      </c>
      <c r="B34" s="57" t="s">
        <v>944</v>
      </c>
      <c r="C34" s="57" t="s">
        <v>994</v>
      </c>
      <c r="D34" s="57" t="s">
        <v>1030</v>
      </c>
      <c r="E34" s="57" t="s">
        <v>1140</v>
      </c>
      <c r="F34" s="57" t="s">
        <v>1141</v>
      </c>
      <c r="G34" s="57" t="s">
        <v>335</v>
      </c>
      <c r="H34" s="57" t="s">
        <v>125</v>
      </c>
      <c r="I34" s="57" t="s">
        <v>323</v>
      </c>
      <c r="J34" s="57" t="s">
        <v>1142</v>
      </c>
    </row>
    <row r="35" spans="1:10" x14ac:dyDescent="0.25">
      <c r="A35" s="230"/>
      <c r="B35" s="80"/>
      <c r="C35" s="80"/>
      <c r="D35" s="80"/>
      <c r="E35" s="80"/>
      <c r="F35" s="80"/>
      <c r="G35" s="80"/>
      <c r="H35" s="80"/>
      <c r="I35" s="80"/>
      <c r="J35" s="80"/>
    </row>
    <row r="36" spans="1:10" x14ac:dyDescent="0.25">
      <c r="A36" s="665">
        <v>2018</v>
      </c>
      <c r="B36" s="433"/>
      <c r="C36" s="433"/>
      <c r="D36" s="433"/>
      <c r="E36" s="433"/>
      <c r="F36" s="433"/>
      <c r="G36" s="433"/>
      <c r="H36" s="433"/>
      <c r="I36" s="433"/>
      <c r="J36" s="433"/>
    </row>
    <row r="37" spans="1:10" x14ac:dyDescent="0.25">
      <c r="A37" s="216" t="s">
        <v>364</v>
      </c>
      <c r="B37" s="435" t="s">
        <v>774</v>
      </c>
      <c r="C37" s="435" t="s">
        <v>794</v>
      </c>
      <c r="D37" s="435" t="s">
        <v>338</v>
      </c>
      <c r="E37" s="435" t="s">
        <v>571</v>
      </c>
      <c r="F37" s="435" t="s">
        <v>842</v>
      </c>
      <c r="G37" s="435" t="s">
        <v>792</v>
      </c>
      <c r="H37" s="435" t="s">
        <v>770</v>
      </c>
      <c r="I37" s="435" t="s">
        <v>779</v>
      </c>
      <c r="J37" s="435" t="s">
        <v>955</v>
      </c>
    </row>
    <row r="38" spans="1:10" x14ac:dyDescent="0.25">
      <c r="A38" s="216" t="s">
        <v>380</v>
      </c>
      <c r="B38" s="435" t="s">
        <v>712</v>
      </c>
      <c r="C38" s="435" t="s">
        <v>858</v>
      </c>
      <c r="D38" s="435" t="s">
        <v>666</v>
      </c>
      <c r="E38" s="435" t="s">
        <v>789</v>
      </c>
      <c r="F38" s="435" t="s">
        <v>973</v>
      </c>
      <c r="G38" s="435" t="s">
        <v>119</v>
      </c>
      <c r="H38" s="435" t="s">
        <v>752</v>
      </c>
      <c r="I38" s="435" t="s">
        <v>859</v>
      </c>
      <c r="J38" s="435" t="s">
        <v>692</v>
      </c>
    </row>
    <row r="39" spans="1:10" s="80" customFormat="1" ht="15.75" x14ac:dyDescent="0.25">
      <c r="A39" s="216" t="s">
        <v>370</v>
      </c>
      <c r="B39" s="435" t="s">
        <v>1050</v>
      </c>
      <c r="C39" s="435" t="s">
        <v>885</v>
      </c>
      <c r="D39" s="435" t="s">
        <v>886</v>
      </c>
      <c r="E39" s="435" t="s">
        <v>706</v>
      </c>
      <c r="F39" s="436" t="s">
        <v>281</v>
      </c>
      <c r="G39" s="435" t="s">
        <v>887</v>
      </c>
      <c r="H39" s="435" t="s">
        <v>119</v>
      </c>
      <c r="I39" s="435" t="s">
        <v>666</v>
      </c>
      <c r="J39" s="435" t="s">
        <v>1062</v>
      </c>
    </row>
    <row r="40" spans="1:10" x14ac:dyDescent="0.25">
      <c r="A40" s="216" t="s">
        <v>580</v>
      </c>
      <c r="B40" s="435" t="s">
        <v>963</v>
      </c>
      <c r="C40" s="435" t="s">
        <v>904</v>
      </c>
      <c r="D40" s="435" t="s">
        <v>884</v>
      </c>
      <c r="E40" s="435" t="s">
        <v>905</v>
      </c>
      <c r="F40" s="435" t="s">
        <v>974</v>
      </c>
      <c r="G40" s="435" t="s">
        <v>808</v>
      </c>
      <c r="H40" s="435" t="s">
        <v>1063</v>
      </c>
      <c r="I40" s="435" t="s">
        <v>651</v>
      </c>
      <c r="J40" s="435" t="s">
        <v>912</v>
      </c>
    </row>
    <row r="41" spans="1:10" x14ac:dyDescent="0.25">
      <c r="A41" s="216" t="s">
        <v>372</v>
      </c>
      <c r="B41" s="435" t="s">
        <v>1051</v>
      </c>
      <c r="C41" s="435" t="s">
        <v>943</v>
      </c>
      <c r="D41" s="435" t="s">
        <v>944</v>
      </c>
      <c r="E41" s="435" t="s">
        <v>1064</v>
      </c>
      <c r="F41" s="435" t="s">
        <v>1027</v>
      </c>
      <c r="G41" s="435" t="s">
        <v>836</v>
      </c>
      <c r="H41" s="435" t="s">
        <v>752</v>
      </c>
      <c r="I41" s="435" t="s">
        <v>761</v>
      </c>
      <c r="J41" s="435" t="s">
        <v>77</v>
      </c>
    </row>
    <row r="42" spans="1:10" x14ac:dyDescent="0.25">
      <c r="A42" s="216" t="s">
        <v>373</v>
      </c>
      <c r="B42" s="435" t="s">
        <v>859</v>
      </c>
      <c r="C42" s="435" t="s">
        <v>852</v>
      </c>
      <c r="D42" s="435" t="s">
        <v>325</v>
      </c>
      <c r="E42" s="435" t="s">
        <v>561</v>
      </c>
      <c r="F42" s="435" t="s">
        <v>1028</v>
      </c>
      <c r="G42" s="435" t="s">
        <v>945</v>
      </c>
      <c r="H42" s="435" t="s">
        <v>1065</v>
      </c>
      <c r="I42" s="435" t="s">
        <v>75</v>
      </c>
      <c r="J42" s="435" t="s">
        <v>125</v>
      </c>
    </row>
    <row r="43" spans="1:10" s="80" customFormat="1" x14ac:dyDescent="0.25">
      <c r="A43" s="216" t="s">
        <v>630</v>
      </c>
      <c r="B43" s="435" t="s">
        <v>1052</v>
      </c>
      <c r="C43" s="435" t="s">
        <v>912</v>
      </c>
      <c r="D43" s="435" t="s">
        <v>956</v>
      </c>
      <c r="E43" s="435" t="s">
        <v>957</v>
      </c>
      <c r="F43" s="435" t="s">
        <v>1066</v>
      </c>
      <c r="G43" s="435" t="s">
        <v>271</v>
      </c>
      <c r="H43" s="435" t="s">
        <v>321</v>
      </c>
      <c r="I43" s="435" t="s">
        <v>958</v>
      </c>
      <c r="J43" s="435" t="s">
        <v>728</v>
      </c>
    </row>
    <row r="44" spans="1:10" x14ac:dyDescent="0.25">
      <c r="A44" s="216" t="s">
        <v>637</v>
      </c>
      <c r="B44" s="435" t="s">
        <v>965</v>
      </c>
      <c r="C44" s="435" t="s">
        <v>912</v>
      </c>
      <c r="D44" s="435" t="s">
        <v>976</v>
      </c>
      <c r="E44" s="435" t="s">
        <v>935</v>
      </c>
      <c r="F44" s="435" t="s">
        <v>977</v>
      </c>
      <c r="G44" s="435" t="s">
        <v>978</v>
      </c>
      <c r="H44" s="435" t="s">
        <v>73</v>
      </c>
      <c r="I44" s="435" t="s">
        <v>336</v>
      </c>
      <c r="J44" s="435" t="s">
        <v>1067</v>
      </c>
    </row>
    <row r="45" spans="1:10" s="80" customFormat="1" x14ac:dyDescent="0.25">
      <c r="A45" s="216" t="s">
        <v>585</v>
      </c>
      <c r="B45" s="435" t="s">
        <v>747</v>
      </c>
      <c r="C45" s="435" t="s">
        <v>1029</v>
      </c>
      <c r="D45" s="435" t="s">
        <v>1030</v>
      </c>
      <c r="E45" s="435" t="s">
        <v>947</v>
      </c>
      <c r="F45" s="435" t="s">
        <v>1068</v>
      </c>
      <c r="G45" s="435" t="s">
        <v>79</v>
      </c>
      <c r="H45" s="435" t="s">
        <v>883</v>
      </c>
      <c r="I45" s="435" t="s">
        <v>798</v>
      </c>
      <c r="J45" s="435" t="s">
        <v>748</v>
      </c>
    </row>
    <row r="46" spans="1:10" s="80" customFormat="1" x14ac:dyDescent="0.25">
      <c r="A46" s="216" t="s">
        <v>377</v>
      </c>
      <c r="B46" s="435" t="s">
        <v>797</v>
      </c>
      <c r="C46" s="585" t="s">
        <v>811</v>
      </c>
      <c r="D46" s="585" t="s">
        <v>1031</v>
      </c>
      <c r="E46" s="585" t="s">
        <v>1032</v>
      </c>
      <c r="F46" s="585" t="s">
        <v>1069</v>
      </c>
      <c r="G46" s="585" t="s">
        <v>1033</v>
      </c>
      <c r="H46" s="585" t="s">
        <v>925</v>
      </c>
      <c r="I46" s="585" t="s">
        <v>74</v>
      </c>
      <c r="J46" s="435" t="s">
        <v>1070</v>
      </c>
    </row>
    <row r="47" spans="1:10" s="80" customFormat="1" x14ac:dyDescent="0.25">
      <c r="A47" s="216" t="s">
        <v>1036</v>
      </c>
      <c r="B47" s="435" t="s">
        <v>1054</v>
      </c>
      <c r="C47" s="585" t="s">
        <v>660</v>
      </c>
      <c r="D47" s="585" t="s">
        <v>1071</v>
      </c>
      <c r="E47" s="585" t="s">
        <v>570</v>
      </c>
      <c r="F47" s="585" t="s">
        <v>1072</v>
      </c>
      <c r="G47" s="585" t="s">
        <v>339</v>
      </c>
      <c r="H47" s="585" t="s">
        <v>321</v>
      </c>
      <c r="I47" s="585" t="s">
        <v>1073</v>
      </c>
      <c r="J47" s="435" t="s">
        <v>570</v>
      </c>
    </row>
    <row r="48" spans="1:10" x14ac:dyDescent="0.25">
      <c r="A48" s="216" t="s">
        <v>1104</v>
      </c>
      <c r="B48" s="435" t="s">
        <v>1022</v>
      </c>
      <c r="C48" s="585" t="s">
        <v>1143</v>
      </c>
      <c r="D48" s="585" t="s">
        <v>74</v>
      </c>
      <c r="E48" s="585" t="s">
        <v>548</v>
      </c>
      <c r="F48" s="585" t="s">
        <v>922</v>
      </c>
      <c r="G48" s="585" t="s">
        <v>975</v>
      </c>
      <c r="H48" s="585" t="s">
        <v>124</v>
      </c>
      <c r="I48" s="585" t="s">
        <v>1144</v>
      </c>
      <c r="J48" s="435" t="s">
        <v>275</v>
      </c>
    </row>
    <row r="49" spans="1:10" s="80" customFormat="1" x14ac:dyDescent="0.25">
      <c r="A49" s="216"/>
      <c r="B49" s="435"/>
      <c r="C49" s="585"/>
      <c r="D49" s="585"/>
      <c r="E49" s="585"/>
      <c r="F49" s="585"/>
      <c r="G49" s="585"/>
      <c r="H49" s="585"/>
      <c r="I49" s="585"/>
      <c r="J49" s="435"/>
    </row>
    <row r="50" spans="1:10" s="80" customFormat="1" x14ac:dyDescent="0.25">
      <c r="A50" s="694">
        <v>2019</v>
      </c>
      <c r="B50" s="435"/>
      <c r="C50" s="585"/>
      <c r="D50" s="585"/>
      <c r="E50" s="585"/>
      <c r="F50" s="585"/>
      <c r="G50" s="585"/>
      <c r="H50" s="585"/>
      <c r="I50" s="585"/>
      <c r="J50" s="435"/>
    </row>
    <row r="51" spans="1:10" x14ac:dyDescent="0.25">
      <c r="A51" s="437" t="s">
        <v>1149</v>
      </c>
      <c r="B51" s="703" t="s">
        <v>641</v>
      </c>
      <c r="C51" s="703" t="s">
        <v>777</v>
      </c>
      <c r="D51" s="703" t="s">
        <v>76</v>
      </c>
      <c r="E51" s="703" t="s">
        <v>1022</v>
      </c>
      <c r="F51" s="703" t="s">
        <v>789</v>
      </c>
      <c r="G51" s="703" t="s">
        <v>1166</v>
      </c>
      <c r="H51" s="703" t="s">
        <v>1033</v>
      </c>
      <c r="I51" s="703" t="s">
        <v>1167</v>
      </c>
      <c r="J51" s="703" t="s">
        <v>1071</v>
      </c>
    </row>
    <row r="53" spans="1:10" x14ac:dyDescent="0.25">
      <c r="A53" s="136" t="s">
        <v>950</v>
      </c>
    </row>
    <row r="54" spans="1:10" x14ac:dyDescent="0.25">
      <c r="A54" s="84" t="s">
        <v>786</v>
      </c>
    </row>
    <row r="55" spans="1:10" x14ac:dyDescent="0.25">
      <c r="A55" s="136"/>
    </row>
    <row r="56" spans="1:10" x14ac:dyDescent="0.25">
      <c r="A56" s="84"/>
    </row>
  </sheetData>
  <mergeCells count="12">
    <mergeCell ref="A28:J28"/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zoomScaleNormal="100" workbookViewId="0">
      <selection activeCell="D23" sqref="D23"/>
    </sheetView>
  </sheetViews>
  <sheetFormatPr defaultRowHeight="15" x14ac:dyDescent="0.25"/>
  <cols>
    <col min="1" max="2" width="9.140625" style="92"/>
    <col min="3" max="3" width="18.140625" style="92" customWidth="1"/>
    <col min="4" max="4" width="25" style="92" customWidth="1"/>
    <col min="5" max="5" width="19.42578125" style="92" customWidth="1"/>
    <col min="6" max="6" width="10.5703125" style="92" bestFit="1" customWidth="1"/>
    <col min="7" max="16384" width="9.140625" style="92"/>
  </cols>
  <sheetData>
    <row r="1" spans="1:9" x14ac:dyDescent="0.25">
      <c r="A1" s="74" t="s">
        <v>538</v>
      </c>
      <c r="B1" s="75"/>
      <c r="C1" s="75"/>
      <c r="D1" s="75"/>
      <c r="E1" s="75"/>
      <c r="F1" s="75"/>
    </row>
    <row r="2" spans="1:9" x14ac:dyDescent="0.25">
      <c r="A2" s="76" t="s">
        <v>346</v>
      </c>
      <c r="B2" s="77"/>
      <c r="C2" s="77"/>
      <c r="D2" s="77"/>
      <c r="E2" s="77"/>
      <c r="F2" s="77"/>
    </row>
    <row r="3" spans="1:9" x14ac:dyDescent="0.25">
      <c r="A3" s="839"/>
      <c r="B3" s="871" t="s">
        <v>341</v>
      </c>
      <c r="C3" s="871" t="s">
        <v>342</v>
      </c>
      <c r="D3" s="871"/>
      <c r="E3" s="871"/>
      <c r="F3" s="872"/>
    </row>
    <row r="4" spans="1:9" x14ac:dyDescent="0.25">
      <c r="A4" s="840"/>
      <c r="B4" s="871"/>
      <c r="C4" s="871"/>
      <c r="D4" s="871"/>
      <c r="E4" s="871"/>
      <c r="F4" s="872"/>
    </row>
    <row r="5" spans="1:9" x14ac:dyDescent="0.25">
      <c r="A5" s="840"/>
      <c r="B5" s="871"/>
      <c r="C5" s="871" t="s">
        <v>343</v>
      </c>
      <c r="D5" s="871" t="s">
        <v>369</v>
      </c>
      <c r="E5" s="871" t="s">
        <v>344</v>
      </c>
      <c r="F5" s="872" t="s">
        <v>345</v>
      </c>
    </row>
    <row r="6" spans="1:9" ht="60" customHeight="1" x14ac:dyDescent="0.25">
      <c r="A6" s="841"/>
      <c r="B6" s="871"/>
      <c r="C6" s="871"/>
      <c r="D6" s="871"/>
      <c r="E6" s="871"/>
      <c r="F6" s="872"/>
    </row>
    <row r="7" spans="1:9" s="16" customFormat="1" ht="42" customHeight="1" x14ac:dyDescent="0.25">
      <c r="A7" s="18" t="s">
        <v>368</v>
      </c>
      <c r="B7" s="18"/>
      <c r="C7" s="18"/>
      <c r="D7" s="18"/>
      <c r="E7" s="18"/>
      <c r="F7" s="18"/>
    </row>
    <row r="8" spans="1:9" x14ac:dyDescent="0.25">
      <c r="A8" s="588">
        <v>2014</v>
      </c>
      <c r="B8" s="91">
        <v>91.497022071241247</v>
      </c>
      <c r="C8" s="91">
        <v>86.632241695987872</v>
      </c>
      <c r="D8" s="91">
        <v>107.06343435242265</v>
      </c>
      <c r="E8" s="91">
        <v>88.090610961297827</v>
      </c>
      <c r="F8" s="91">
        <v>97.809241511031303</v>
      </c>
    </row>
    <row r="9" spans="1:9" x14ac:dyDescent="0.25">
      <c r="A9" s="588">
        <v>2015</v>
      </c>
      <c r="B9" s="91">
        <v>99.840807757731525</v>
      </c>
      <c r="C9" s="91">
        <v>104.28810543310927</v>
      </c>
      <c r="D9" s="91">
        <v>75.257438603700521</v>
      </c>
      <c r="E9" s="91">
        <v>97.968526922860335</v>
      </c>
      <c r="F9" s="91">
        <v>103.09131809157459</v>
      </c>
    </row>
    <row r="10" spans="1:9" x14ac:dyDescent="0.25">
      <c r="A10" s="588">
        <v>2016</v>
      </c>
      <c r="B10" s="302">
        <v>108.53757680672412</v>
      </c>
      <c r="C10" s="302">
        <v>115.48924388512094</v>
      </c>
      <c r="D10" s="302">
        <v>112.26853250531197</v>
      </c>
      <c r="E10" s="302">
        <v>98.697670894723444</v>
      </c>
      <c r="F10" s="302">
        <v>110.99881442908833</v>
      </c>
    </row>
    <row r="11" spans="1:9" x14ac:dyDescent="0.25">
      <c r="A11" s="588">
        <v>2017</v>
      </c>
      <c r="B11" s="302">
        <v>103.83245278521494</v>
      </c>
      <c r="C11" s="302">
        <v>106.14537299588976</v>
      </c>
      <c r="D11" s="302">
        <v>102.12187252198464</v>
      </c>
      <c r="E11" s="302">
        <v>104.09959072795208</v>
      </c>
      <c r="F11" s="302">
        <v>101.44273328963081</v>
      </c>
    </row>
    <row r="12" spans="1:9" x14ac:dyDescent="0.25">
      <c r="A12" s="588">
        <v>2018</v>
      </c>
      <c r="B12" s="302">
        <v>109.37225386822797</v>
      </c>
      <c r="C12" s="302">
        <v>110.69030832260891</v>
      </c>
      <c r="D12" s="302">
        <v>99.464827594795437</v>
      </c>
      <c r="E12" s="302">
        <v>108.94883904322923</v>
      </c>
      <c r="F12" s="302">
        <v>110.01666827264759</v>
      </c>
    </row>
    <row r="13" spans="1:9" ht="35.25" customHeight="1" x14ac:dyDescent="0.25">
      <c r="A13" s="870" t="s">
        <v>1172</v>
      </c>
      <c r="B13" s="773"/>
      <c r="C13" s="773"/>
      <c r="D13" s="773"/>
      <c r="E13" s="773"/>
      <c r="F13" s="773"/>
    </row>
    <row r="14" spans="1:9" x14ac:dyDescent="0.25">
      <c r="A14" s="666">
        <v>2018</v>
      </c>
      <c r="B14" s="132"/>
      <c r="C14" s="132"/>
      <c r="D14" s="132"/>
      <c r="E14" s="132"/>
      <c r="F14" s="132"/>
      <c r="G14" s="147"/>
      <c r="H14" s="147"/>
      <c r="I14" s="147"/>
    </row>
    <row r="15" spans="1:9" x14ac:dyDescent="0.25">
      <c r="A15" s="193" t="s">
        <v>589</v>
      </c>
      <c r="B15" s="303">
        <v>92.997469198557113</v>
      </c>
      <c r="C15" s="303">
        <v>96.297579106077762</v>
      </c>
      <c r="D15" s="303">
        <v>85.996312165998503</v>
      </c>
      <c r="E15" s="303">
        <v>94.588475975710409</v>
      </c>
      <c r="F15" s="303">
        <v>89.06627286074945</v>
      </c>
    </row>
    <row r="16" spans="1:9" x14ac:dyDescent="0.25">
      <c r="A16" s="193" t="s">
        <v>590</v>
      </c>
      <c r="B16" s="108">
        <v>78.763005029555686</v>
      </c>
      <c r="C16" s="108">
        <v>83.434051066478375</v>
      </c>
      <c r="D16" s="108">
        <v>70.607529018157393</v>
      </c>
      <c r="E16" s="108">
        <v>70.698584117015358</v>
      </c>
      <c r="F16" s="108">
        <v>82.587541308553583</v>
      </c>
    </row>
    <row r="17" spans="1:6" x14ac:dyDescent="0.25">
      <c r="A17" s="193" t="s">
        <v>591</v>
      </c>
      <c r="B17" s="108">
        <v>97.793670607878767</v>
      </c>
      <c r="C17" s="108">
        <v>101.07757522208065</v>
      </c>
      <c r="D17" s="108">
        <v>91.051663020493265</v>
      </c>
      <c r="E17" s="108">
        <v>88.818278658276867</v>
      </c>
      <c r="F17" s="108">
        <v>103.76049230111578</v>
      </c>
    </row>
    <row r="18" spans="1:6" x14ac:dyDescent="0.25">
      <c r="A18" s="2" t="s">
        <v>888</v>
      </c>
      <c r="B18" s="108">
        <v>117.42950373787984</v>
      </c>
      <c r="C18" s="108">
        <v>115.82690194624234</v>
      </c>
      <c r="D18" s="108">
        <v>107.30389518302745</v>
      </c>
      <c r="E18" s="108">
        <v>111.62412885690341</v>
      </c>
      <c r="F18" s="108">
        <v>126.38604766511175</v>
      </c>
    </row>
    <row r="19" spans="1:6" s="59" customFormat="1" x14ac:dyDescent="0.25">
      <c r="A19" s="193" t="s">
        <v>764</v>
      </c>
      <c r="B19" s="108">
        <v>113.79292602167301</v>
      </c>
      <c r="C19" s="108">
        <v>113.92181968434517</v>
      </c>
      <c r="D19" s="108">
        <v>105.62026200668532</v>
      </c>
      <c r="E19" s="108">
        <v>113.67744101069543</v>
      </c>
      <c r="F19" s="108">
        <v>115.16139164786334</v>
      </c>
    </row>
    <row r="20" spans="1:6" x14ac:dyDescent="0.25">
      <c r="A20" s="292" t="s">
        <v>583</v>
      </c>
      <c r="B20" s="108">
        <v>109.35920100208536</v>
      </c>
      <c r="C20" s="108">
        <v>109.69486706815539</v>
      </c>
      <c r="D20" s="108">
        <v>101.44253569796564</v>
      </c>
      <c r="E20" s="108">
        <v>110.11580174012674</v>
      </c>
      <c r="F20" s="108">
        <v>109.63669268760776</v>
      </c>
    </row>
    <row r="21" spans="1:6" x14ac:dyDescent="0.25">
      <c r="A21" s="547" t="s">
        <v>630</v>
      </c>
      <c r="B21" s="108">
        <v>118.91695914557671</v>
      </c>
      <c r="C21" s="108">
        <v>119.10559899088784</v>
      </c>
      <c r="D21" s="108">
        <v>113.62779560885066</v>
      </c>
      <c r="E21" s="108">
        <v>122.6095408279707</v>
      </c>
      <c r="F21" s="108">
        <v>116.14810519092838</v>
      </c>
    </row>
    <row r="22" spans="1:6" x14ac:dyDescent="0.25">
      <c r="A22" s="193" t="s">
        <v>584</v>
      </c>
      <c r="B22" s="108">
        <v>129.01033833383642</v>
      </c>
      <c r="C22" s="108">
        <v>128.39202366110831</v>
      </c>
      <c r="D22" s="108">
        <v>124.50762384047766</v>
      </c>
      <c r="E22" s="108">
        <v>136.76811314242025</v>
      </c>
      <c r="F22" s="108">
        <v>123.17784175739203</v>
      </c>
    </row>
    <row r="23" spans="1:6" x14ac:dyDescent="0.25">
      <c r="A23" s="193" t="s">
        <v>376</v>
      </c>
      <c r="B23" s="108">
        <v>112.80299848048772</v>
      </c>
      <c r="C23" s="108">
        <v>111.78527599008514</v>
      </c>
      <c r="D23" s="108">
        <v>97.361660509512177</v>
      </c>
      <c r="E23" s="108">
        <v>120.34586411837027</v>
      </c>
      <c r="F23" s="108">
        <v>109.48925550254746</v>
      </c>
    </row>
    <row r="24" spans="1:6" x14ac:dyDescent="0.25">
      <c r="A24" s="586" t="s">
        <v>377</v>
      </c>
      <c r="B24" s="108">
        <v>119.61282349065515</v>
      </c>
      <c r="C24" s="108">
        <v>115.69522171552332</v>
      </c>
      <c r="D24" s="108">
        <v>101.01145845469107</v>
      </c>
      <c r="E24" s="108">
        <v>124.41372005765953</v>
      </c>
      <c r="F24" s="108">
        <v>122.61335991076041</v>
      </c>
    </row>
    <row r="25" spans="1:6" s="59" customFormat="1" x14ac:dyDescent="0.25">
      <c r="A25" s="193" t="s">
        <v>378</v>
      </c>
      <c r="B25" s="108">
        <v>109.00157665022452</v>
      </c>
      <c r="C25" s="108">
        <v>109.44553736464204</v>
      </c>
      <c r="D25" s="108">
        <v>87.579150052405453</v>
      </c>
      <c r="E25" s="108">
        <v>110.78150613557425</v>
      </c>
      <c r="F25" s="108">
        <v>110.51553106898263</v>
      </c>
    </row>
    <row r="26" spans="1:6" s="59" customFormat="1" x14ac:dyDescent="0.25">
      <c r="A26" s="459" t="s">
        <v>379</v>
      </c>
      <c r="B26" s="108">
        <v>112.98657472032534</v>
      </c>
      <c r="C26" s="108">
        <v>123.60724805568056</v>
      </c>
      <c r="D26" s="108">
        <v>107.46804557928064</v>
      </c>
      <c r="E26" s="108">
        <v>102.9446138780275</v>
      </c>
      <c r="F26" s="108">
        <v>111.65748737015848</v>
      </c>
    </row>
    <row r="27" spans="1:6" s="59" customFormat="1" ht="24" customHeight="1" x14ac:dyDescent="0.25">
      <c r="A27" s="900" t="s">
        <v>1173</v>
      </c>
      <c r="B27" s="900"/>
      <c r="C27" s="900"/>
      <c r="D27" s="900"/>
      <c r="E27" s="900"/>
      <c r="F27" s="900"/>
    </row>
    <row r="28" spans="1:6" s="59" customFormat="1" x14ac:dyDescent="0.25">
      <c r="A28" s="93">
        <v>2019</v>
      </c>
      <c r="B28" s="704"/>
      <c r="C28" s="704"/>
      <c r="D28" s="704"/>
      <c r="E28" s="704"/>
      <c r="F28" s="704"/>
    </row>
    <row r="29" spans="1:6" s="59" customFormat="1" x14ac:dyDescent="0.25">
      <c r="A29" s="193" t="s">
        <v>589</v>
      </c>
      <c r="B29" s="704">
        <v>93.476335961215256</v>
      </c>
      <c r="C29" s="704">
        <v>105.37842147897609</v>
      </c>
      <c r="D29" s="704">
        <v>74.045697543234866</v>
      </c>
      <c r="E29" s="704">
        <v>84.872358647385241</v>
      </c>
      <c r="F29" s="704">
        <v>91.770750057212197</v>
      </c>
    </row>
  </sheetData>
  <mergeCells count="9">
    <mergeCell ref="A27:F27"/>
    <mergeCell ref="A13:F13"/>
    <mergeCell ref="A3:A6"/>
    <mergeCell ref="B3:B6"/>
    <mergeCell ref="C3:F4"/>
    <mergeCell ref="C5:C6"/>
    <mergeCell ref="D5:D6"/>
    <mergeCell ref="E5:E6"/>
    <mergeCell ref="F5:F6"/>
  </mergeCells>
  <pageMargins left="0.7" right="0.7" top="0.75" bottom="0.75" header="0.3" footer="0.3"/>
  <pageSetup paperSize="9" scale="88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H22"/>
  <sheetViews>
    <sheetView workbookViewId="0">
      <selection activeCell="G27" sqref="G27"/>
    </sheetView>
  </sheetViews>
  <sheetFormatPr defaultRowHeight="15" x14ac:dyDescent="0.25"/>
  <cols>
    <col min="1" max="1" width="9.140625" style="92"/>
    <col min="2" max="2" width="12.85546875" style="92" customWidth="1"/>
    <col min="3" max="3" width="16.5703125" style="92" customWidth="1"/>
    <col min="4" max="4" width="20.85546875" style="92" customWidth="1"/>
    <col min="5" max="7" width="9.140625" style="92"/>
    <col min="8" max="8" width="9.5703125" style="92" customWidth="1"/>
    <col min="9" max="16384" width="9.140625" style="92"/>
  </cols>
  <sheetData>
    <row r="1" spans="1:8" s="10" customFormat="1" ht="14.25" customHeight="1" x14ac:dyDescent="0.25">
      <c r="A1" s="873" t="s">
        <v>575</v>
      </c>
      <c r="B1" s="873"/>
      <c r="C1" s="873"/>
      <c r="D1" s="873"/>
      <c r="E1" s="9"/>
      <c r="F1" s="9"/>
      <c r="G1" s="9"/>
      <c r="H1" s="9"/>
    </row>
    <row r="2" spans="1:8" s="10" customFormat="1" ht="14.25" customHeight="1" x14ac:dyDescent="0.25">
      <c r="A2" s="11" t="s">
        <v>576</v>
      </c>
      <c r="B2" s="144"/>
      <c r="C2" s="144"/>
      <c r="D2" s="144"/>
      <c r="E2" s="9"/>
      <c r="F2" s="9"/>
      <c r="G2" s="9"/>
      <c r="H2" s="9"/>
    </row>
    <row r="3" spans="1:8" x14ac:dyDescent="0.25">
      <c r="A3" s="12"/>
      <c r="B3" s="75"/>
      <c r="C3" s="75"/>
      <c r="D3" s="75"/>
      <c r="E3" s="75"/>
      <c r="F3" s="75"/>
      <c r="G3" s="75"/>
    </row>
    <row r="4" spans="1:8" ht="62.25" customHeight="1" x14ac:dyDescent="0.25">
      <c r="A4" s="13"/>
      <c r="B4" s="14" t="s">
        <v>127</v>
      </c>
      <c r="C4" s="14" t="s">
        <v>577</v>
      </c>
      <c r="D4" s="15" t="s">
        <v>578</v>
      </c>
      <c r="E4" s="75"/>
      <c r="F4" s="75"/>
      <c r="G4" s="75"/>
      <c r="H4" s="75"/>
    </row>
    <row r="5" spans="1:8" s="16" customFormat="1" ht="36.75" customHeight="1" x14ac:dyDescent="0.25">
      <c r="A5" s="192" t="s">
        <v>579</v>
      </c>
      <c r="B5" s="127"/>
      <c r="C5" s="127"/>
      <c r="D5" s="127"/>
      <c r="E5" s="128"/>
      <c r="F5" s="128"/>
      <c r="G5" s="128"/>
      <c r="H5" s="128"/>
    </row>
    <row r="6" spans="1:8" x14ac:dyDescent="0.25">
      <c r="A6" s="79">
        <v>2014</v>
      </c>
      <c r="B6" s="129">
        <v>103.14678925320852</v>
      </c>
      <c r="C6" s="129">
        <v>92.112887346394402</v>
      </c>
      <c r="D6" s="129">
        <v>114.98465809215412</v>
      </c>
    </row>
    <row r="7" spans="1:8" x14ac:dyDescent="0.25">
      <c r="A7" s="79">
        <v>2015</v>
      </c>
      <c r="B7" s="129">
        <v>109.04095726019793</v>
      </c>
      <c r="C7" s="129">
        <v>109.94822442081089</v>
      </c>
      <c r="D7" s="129">
        <v>108.26119880229727</v>
      </c>
    </row>
    <row r="8" spans="1:8" x14ac:dyDescent="0.25">
      <c r="A8" s="79">
        <v>2016</v>
      </c>
      <c r="B8" s="129">
        <v>92.987154206857667</v>
      </c>
      <c r="C8" s="129">
        <v>101.21305246994233</v>
      </c>
      <c r="D8" s="129">
        <v>85.807167750820426</v>
      </c>
    </row>
    <row r="9" spans="1:8" x14ac:dyDescent="0.25">
      <c r="A9" s="79">
        <v>2017</v>
      </c>
      <c r="B9" s="129">
        <v>113.47105429572999</v>
      </c>
      <c r="C9" s="129">
        <v>115.62639526604721</v>
      </c>
      <c r="D9" s="129">
        <v>111.25199334568734</v>
      </c>
    </row>
    <row r="10" spans="1:8" x14ac:dyDescent="0.25">
      <c r="A10" s="79">
        <v>2018</v>
      </c>
      <c r="B10" s="129">
        <v>126.80576595990578</v>
      </c>
      <c r="C10" s="129">
        <v>124.21272203185548</v>
      </c>
      <c r="D10" s="129">
        <v>129.58044214060203</v>
      </c>
    </row>
    <row r="11" spans="1:8" x14ac:dyDescent="0.25">
      <c r="A11" s="85"/>
      <c r="B11" s="85"/>
      <c r="C11" s="85"/>
      <c r="D11" s="85"/>
    </row>
    <row r="12" spans="1:8" x14ac:dyDescent="0.25">
      <c r="A12" s="79">
        <v>2017</v>
      </c>
      <c r="B12" s="85"/>
      <c r="C12" s="85"/>
      <c r="D12" s="85"/>
    </row>
    <row r="13" spans="1:8" x14ac:dyDescent="0.25">
      <c r="A13" s="82" t="s">
        <v>15</v>
      </c>
      <c r="B13" s="70">
        <v>118.01228661783576</v>
      </c>
      <c r="C13" s="70">
        <v>117.19111388922225</v>
      </c>
      <c r="D13" s="70">
        <v>119.10465740289371</v>
      </c>
    </row>
    <row r="14" spans="1:8" x14ac:dyDescent="0.25">
      <c r="A14" s="51" t="s">
        <v>16</v>
      </c>
      <c r="B14" s="70">
        <v>108.42725901032057</v>
      </c>
      <c r="C14" s="70">
        <v>106.41389232064724</v>
      </c>
      <c r="D14" s="70">
        <v>110.50305003717122</v>
      </c>
    </row>
    <row r="15" spans="1:8" x14ac:dyDescent="0.25">
      <c r="A15" s="51" t="s">
        <v>17</v>
      </c>
      <c r="B15" s="705">
        <v>118.25777068338338</v>
      </c>
      <c r="C15" s="706">
        <v>120.01150611086626</v>
      </c>
      <c r="D15" s="706">
        <v>116.63043019048962</v>
      </c>
    </row>
    <row r="16" spans="1:8" x14ac:dyDescent="0.25">
      <c r="A16" s="82" t="s">
        <v>18</v>
      </c>
      <c r="B16" s="70">
        <v>109.14777686290537</v>
      </c>
      <c r="C16" s="70">
        <v>119.06555350161523</v>
      </c>
      <c r="D16" s="70">
        <v>100.17220522211467</v>
      </c>
    </row>
    <row r="17" spans="1:4" x14ac:dyDescent="0.25">
      <c r="A17" s="85"/>
      <c r="B17" s="85"/>
      <c r="C17" s="85"/>
      <c r="D17" s="85"/>
    </row>
    <row r="18" spans="1:4" x14ac:dyDescent="0.25">
      <c r="A18" s="79">
        <v>2018</v>
      </c>
      <c r="B18" s="85"/>
      <c r="C18" s="85"/>
      <c r="D18" s="85"/>
    </row>
    <row r="19" spans="1:4" x14ac:dyDescent="0.25">
      <c r="A19" s="82" t="s">
        <v>15</v>
      </c>
      <c r="B19" s="70">
        <v>130.93510151397948</v>
      </c>
      <c r="C19" s="70">
        <v>143.22826908864889</v>
      </c>
      <c r="D19" s="70">
        <v>114.84475864911117</v>
      </c>
    </row>
    <row r="20" spans="1:4" x14ac:dyDescent="0.25">
      <c r="A20" s="51" t="s">
        <v>16</v>
      </c>
      <c r="B20" s="70">
        <v>122.59906794909956</v>
      </c>
      <c r="C20" s="70">
        <v>118.53006684636263</v>
      </c>
      <c r="D20" s="70">
        <v>126.63898661897106</v>
      </c>
    </row>
    <row r="21" spans="1:4" x14ac:dyDescent="0.25">
      <c r="A21" s="51" t="s">
        <v>17</v>
      </c>
      <c r="B21" s="70">
        <v>123.15857232932115</v>
      </c>
      <c r="C21" s="70">
        <v>112.12047728172887</v>
      </c>
      <c r="D21" s="70">
        <v>133.69805984330739</v>
      </c>
    </row>
    <row r="22" spans="1:4" x14ac:dyDescent="0.25">
      <c r="A22" s="82" t="s">
        <v>18</v>
      </c>
      <c r="B22" s="70">
        <v>131.1178957588015</v>
      </c>
      <c r="C22" s="70">
        <v>121.87680088002777</v>
      </c>
      <c r="D22" s="70">
        <v>141.05843912646893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zoomScaleNormal="100" workbookViewId="0">
      <selection activeCell="D22" sqref="D22"/>
    </sheetView>
  </sheetViews>
  <sheetFormatPr defaultRowHeight="16.5" x14ac:dyDescent="0.3"/>
  <cols>
    <col min="1" max="1" width="9.140625" style="282"/>
    <col min="2" max="7" width="10.5703125" style="448" customWidth="1"/>
    <col min="8" max="16384" width="9.140625" style="94"/>
  </cols>
  <sheetData>
    <row r="1" spans="1:7" ht="15" x14ac:dyDescent="0.25">
      <c r="A1" s="449" t="s">
        <v>537</v>
      </c>
      <c r="B1" s="89"/>
      <c r="C1" s="89"/>
      <c r="D1" s="89"/>
      <c r="E1" s="89"/>
      <c r="F1" s="89"/>
      <c r="G1" s="89"/>
    </row>
    <row r="2" spans="1:7" ht="15" x14ac:dyDescent="0.25">
      <c r="A2" s="450" t="s">
        <v>347</v>
      </c>
      <c r="B2" s="89"/>
      <c r="C2" s="89"/>
      <c r="D2" s="89"/>
      <c r="E2" s="89"/>
      <c r="F2" s="89"/>
      <c r="G2" s="90" t="s">
        <v>340</v>
      </c>
    </row>
    <row r="3" spans="1:7" ht="29.25" customHeight="1" x14ac:dyDescent="0.25">
      <c r="A3" s="874"/>
      <c r="B3" s="876" t="s">
        <v>843</v>
      </c>
      <c r="C3" s="876"/>
      <c r="D3" s="877"/>
      <c r="E3" s="878" t="s">
        <v>844</v>
      </c>
      <c r="F3" s="876"/>
      <c r="G3" s="876"/>
    </row>
    <row r="4" spans="1:7" ht="29.25" customHeight="1" x14ac:dyDescent="0.25">
      <c r="A4" s="875"/>
      <c r="B4" s="444" t="s">
        <v>845</v>
      </c>
      <c r="C4" s="445" t="s">
        <v>846</v>
      </c>
      <c r="D4" s="445" t="s">
        <v>847</v>
      </c>
      <c r="E4" s="445" t="s">
        <v>845</v>
      </c>
      <c r="F4" s="445" t="s">
        <v>846</v>
      </c>
      <c r="G4" s="446" t="s">
        <v>847</v>
      </c>
    </row>
    <row r="5" spans="1:7" ht="15" x14ac:dyDescent="0.25">
      <c r="A5" s="655">
        <v>2014</v>
      </c>
      <c r="B5" s="656">
        <v>260160</v>
      </c>
      <c r="C5" s="656">
        <v>141898</v>
      </c>
      <c r="D5" s="656">
        <v>118262</v>
      </c>
      <c r="E5" s="656">
        <v>598668</v>
      </c>
      <c r="F5" s="656">
        <v>323002</v>
      </c>
      <c r="G5" s="656">
        <v>275666</v>
      </c>
    </row>
    <row r="6" spans="1:7" ht="15" x14ac:dyDescent="0.25">
      <c r="A6" s="342">
        <v>2015</v>
      </c>
      <c r="B6" s="657">
        <v>294781</v>
      </c>
      <c r="C6" s="657">
        <v>158571</v>
      </c>
      <c r="D6" s="657">
        <v>136210</v>
      </c>
      <c r="E6" s="657">
        <v>686944</v>
      </c>
      <c r="F6" s="657">
        <v>366761</v>
      </c>
      <c r="G6" s="657">
        <v>320183</v>
      </c>
    </row>
    <row r="7" spans="1:7" ht="15" x14ac:dyDescent="0.25">
      <c r="A7" s="342">
        <v>2016</v>
      </c>
      <c r="B7" s="657">
        <v>323908</v>
      </c>
      <c r="C7" s="657">
        <v>166063</v>
      </c>
      <c r="D7" s="657">
        <v>157845</v>
      </c>
      <c r="E7" s="657">
        <v>740601</v>
      </c>
      <c r="F7" s="657">
        <v>379136</v>
      </c>
      <c r="G7" s="657">
        <v>361465</v>
      </c>
    </row>
    <row r="8" spans="1:7" ht="15" x14ac:dyDescent="0.25">
      <c r="A8" s="342">
        <v>2017</v>
      </c>
      <c r="B8" s="657">
        <v>344659</v>
      </c>
      <c r="C8" s="657">
        <v>168293</v>
      </c>
      <c r="D8" s="657">
        <v>176366</v>
      </c>
      <c r="E8" s="657">
        <v>794543</v>
      </c>
      <c r="F8" s="657">
        <v>390647</v>
      </c>
      <c r="G8" s="657">
        <v>403896</v>
      </c>
    </row>
    <row r="9" spans="1:7" ht="15" x14ac:dyDescent="0.25">
      <c r="A9" s="342">
        <v>2018</v>
      </c>
      <c r="B9" s="658">
        <v>381802</v>
      </c>
      <c r="C9" s="658">
        <v>179674</v>
      </c>
      <c r="D9" s="659">
        <v>202128</v>
      </c>
      <c r="E9" s="658">
        <v>926939</v>
      </c>
      <c r="F9" s="658">
        <v>456367</v>
      </c>
      <c r="G9" s="659">
        <v>470572</v>
      </c>
    </row>
    <row r="10" spans="1:7" s="286" customFormat="1" ht="15" x14ac:dyDescent="0.25">
      <c r="A10" s="287"/>
      <c r="B10" s="447"/>
      <c r="C10" s="447"/>
      <c r="D10" s="447"/>
      <c r="E10" s="447"/>
      <c r="F10" s="447"/>
      <c r="G10" s="447"/>
    </row>
    <row r="11" spans="1:7" s="286" customFormat="1" ht="15" x14ac:dyDescent="0.25">
      <c r="A11" s="342">
        <v>2018</v>
      </c>
      <c r="B11" s="658"/>
      <c r="C11" s="658"/>
      <c r="D11" s="659"/>
      <c r="E11" s="658"/>
      <c r="F11" s="658"/>
      <c r="G11" s="659"/>
    </row>
    <row r="12" spans="1:7" s="286" customFormat="1" ht="15" x14ac:dyDescent="0.25">
      <c r="A12" s="287" t="s">
        <v>364</v>
      </c>
      <c r="B12" s="658">
        <v>23102</v>
      </c>
      <c r="C12" s="658">
        <v>10546</v>
      </c>
      <c r="D12" s="659">
        <v>12556</v>
      </c>
      <c r="E12" s="658">
        <v>65251</v>
      </c>
      <c r="F12" s="658">
        <v>26261</v>
      </c>
      <c r="G12" s="659">
        <v>38990</v>
      </c>
    </row>
    <row r="13" spans="1:7" s="286" customFormat="1" ht="15" x14ac:dyDescent="0.25">
      <c r="A13" s="287" t="s">
        <v>380</v>
      </c>
      <c r="B13" s="658">
        <v>25352</v>
      </c>
      <c r="C13" s="658">
        <v>11632</v>
      </c>
      <c r="D13" s="659">
        <v>13720</v>
      </c>
      <c r="E13" s="658">
        <v>74087</v>
      </c>
      <c r="F13" s="658">
        <v>25898</v>
      </c>
      <c r="G13" s="659">
        <v>48189</v>
      </c>
    </row>
    <row r="14" spans="1:7" s="286" customFormat="1" ht="15" x14ac:dyDescent="0.25">
      <c r="A14" s="287" t="s">
        <v>370</v>
      </c>
      <c r="B14" s="658">
        <v>28022</v>
      </c>
      <c r="C14" s="658">
        <v>14973</v>
      </c>
      <c r="D14" s="659">
        <v>13049</v>
      </c>
      <c r="E14" s="658">
        <v>71123</v>
      </c>
      <c r="F14" s="658">
        <v>31621</v>
      </c>
      <c r="G14" s="659">
        <v>39502</v>
      </c>
    </row>
    <row r="15" spans="1:7" s="286" customFormat="1" ht="15" x14ac:dyDescent="0.25">
      <c r="A15" s="287" t="s">
        <v>371</v>
      </c>
      <c r="B15" s="658">
        <v>30164</v>
      </c>
      <c r="C15" s="658">
        <v>14512</v>
      </c>
      <c r="D15" s="659">
        <v>15652</v>
      </c>
      <c r="E15" s="658">
        <v>69624</v>
      </c>
      <c r="F15" s="658">
        <v>33283</v>
      </c>
      <c r="G15" s="659">
        <v>36341</v>
      </c>
    </row>
    <row r="16" spans="1:7" s="286" customFormat="1" ht="15" x14ac:dyDescent="0.25">
      <c r="A16" s="287" t="s">
        <v>372</v>
      </c>
      <c r="B16" s="658">
        <v>38420</v>
      </c>
      <c r="C16" s="658">
        <v>18706</v>
      </c>
      <c r="D16" s="659">
        <v>19714</v>
      </c>
      <c r="E16" s="658">
        <v>85882</v>
      </c>
      <c r="F16" s="658">
        <v>48535</v>
      </c>
      <c r="G16" s="659">
        <v>37347</v>
      </c>
    </row>
    <row r="17" spans="1:7" s="286" customFormat="1" ht="15" x14ac:dyDescent="0.25">
      <c r="A17" s="287" t="s">
        <v>373</v>
      </c>
      <c r="B17" s="658">
        <v>36781</v>
      </c>
      <c r="C17" s="658">
        <v>17055</v>
      </c>
      <c r="D17" s="659">
        <v>19726</v>
      </c>
      <c r="E17" s="658">
        <v>81293</v>
      </c>
      <c r="F17" s="658">
        <v>46568</v>
      </c>
      <c r="G17" s="659">
        <v>34725</v>
      </c>
    </row>
    <row r="18" spans="1:7" s="286" customFormat="1" ht="15" x14ac:dyDescent="0.25">
      <c r="A18" s="287" t="s">
        <v>374</v>
      </c>
      <c r="B18" s="658">
        <v>38242</v>
      </c>
      <c r="C18" s="658">
        <v>15574</v>
      </c>
      <c r="D18" s="659">
        <v>22668</v>
      </c>
      <c r="E18" s="658">
        <v>90841</v>
      </c>
      <c r="F18" s="658">
        <v>48780</v>
      </c>
      <c r="G18" s="659">
        <v>42061</v>
      </c>
    </row>
    <row r="19" spans="1:7" s="286" customFormat="1" ht="15" x14ac:dyDescent="0.25">
      <c r="A19" s="287" t="s">
        <v>375</v>
      </c>
      <c r="B19" s="658">
        <v>38041</v>
      </c>
      <c r="C19" s="658">
        <v>14279</v>
      </c>
      <c r="D19" s="659">
        <v>23762</v>
      </c>
      <c r="E19" s="658">
        <v>91669</v>
      </c>
      <c r="F19" s="658">
        <v>45168</v>
      </c>
      <c r="G19" s="659">
        <v>46501</v>
      </c>
    </row>
    <row r="20" spans="1:7" s="286" customFormat="1" ht="15" x14ac:dyDescent="0.25">
      <c r="A20" s="287" t="s">
        <v>376</v>
      </c>
      <c r="B20" s="660">
        <v>36874</v>
      </c>
      <c r="C20" s="660">
        <v>16785</v>
      </c>
      <c r="D20" s="660">
        <v>20089</v>
      </c>
      <c r="E20" s="660">
        <v>85771</v>
      </c>
      <c r="F20" s="660">
        <v>45255</v>
      </c>
      <c r="G20" s="660">
        <v>40516</v>
      </c>
    </row>
    <row r="21" spans="1:7" s="286" customFormat="1" ht="15" x14ac:dyDescent="0.25">
      <c r="A21" s="287" t="s">
        <v>377</v>
      </c>
      <c r="B21" s="658">
        <v>32995</v>
      </c>
      <c r="C21" s="658">
        <v>16088</v>
      </c>
      <c r="D21" s="659">
        <v>16907</v>
      </c>
      <c r="E21" s="658">
        <v>81984</v>
      </c>
      <c r="F21" s="658">
        <v>39631</v>
      </c>
      <c r="G21" s="659">
        <v>42353</v>
      </c>
    </row>
    <row r="22" spans="1:7" s="286" customFormat="1" ht="15" x14ac:dyDescent="0.25">
      <c r="A22" s="287" t="s">
        <v>378</v>
      </c>
      <c r="B22" s="658">
        <v>25837</v>
      </c>
      <c r="C22" s="658">
        <v>14069</v>
      </c>
      <c r="D22" s="659">
        <v>11768</v>
      </c>
      <c r="E22" s="658">
        <v>64066</v>
      </c>
      <c r="F22" s="658">
        <v>31675</v>
      </c>
      <c r="G22" s="659">
        <v>32391</v>
      </c>
    </row>
    <row r="23" spans="1:7" s="286" customFormat="1" ht="15" x14ac:dyDescent="0.25">
      <c r="A23" s="287" t="s">
        <v>379</v>
      </c>
      <c r="B23" s="658">
        <v>27972</v>
      </c>
      <c r="C23" s="658">
        <v>15455</v>
      </c>
      <c r="D23" s="659">
        <v>12517</v>
      </c>
      <c r="E23" s="658">
        <v>65348</v>
      </c>
      <c r="F23" s="658">
        <v>33692</v>
      </c>
      <c r="G23" s="659">
        <v>31656</v>
      </c>
    </row>
    <row r="24" spans="1:7" s="286" customFormat="1" ht="15" x14ac:dyDescent="0.25">
      <c r="A24" s="287"/>
      <c r="B24" s="658"/>
      <c r="C24" s="658"/>
      <c r="D24" s="659"/>
      <c r="E24" s="658"/>
      <c r="F24" s="658"/>
      <c r="G24" s="659"/>
    </row>
    <row r="25" spans="1:7" s="286" customFormat="1" ht="15" x14ac:dyDescent="0.25">
      <c r="A25" s="342">
        <v>2019</v>
      </c>
      <c r="B25" s="658"/>
      <c r="C25" s="658"/>
      <c r="D25" s="659"/>
      <c r="E25" s="658"/>
      <c r="F25" s="658"/>
      <c r="G25" s="659"/>
    </row>
    <row r="26" spans="1:7" s="286" customFormat="1" ht="15" x14ac:dyDescent="0.25">
      <c r="A26" s="287" t="s">
        <v>364</v>
      </c>
      <c r="B26" s="658">
        <v>22019</v>
      </c>
      <c r="C26" s="658">
        <v>10127</v>
      </c>
      <c r="D26" s="659">
        <v>11892</v>
      </c>
      <c r="E26" s="658">
        <v>66394</v>
      </c>
      <c r="F26" s="658">
        <v>26344</v>
      </c>
      <c r="G26" s="659">
        <v>40050</v>
      </c>
    </row>
    <row r="27" spans="1:7" ht="30.75" customHeight="1" x14ac:dyDescent="0.25">
      <c r="A27" s="287"/>
      <c r="B27" s="658"/>
      <c r="C27" s="658"/>
      <c r="D27" s="659"/>
      <c r="E27" s="658"/>
      <c r="F27" s="658"/>
      <c r="G27" s="659"/>
    </row>
    <row r="28" spans="1:7" ht="25.5" x14ac:dyDescent="0.25">
      <c r="A28" s="309" t="s">
        <v>1145</v>
      </c>
      <c r="B28" s="309"/>
      <c r="C28" s="309"/>
      <c r="D28" s="309"/>
      <c r="E28" s="309"/>
      <c r="F28" s="309"/>
      <c r="G28" s="309"/>
    </row>
    <row r="29" spans="1:7" ht="15" x14ac:dyDescent="0.25">
      <c r="A29" s="667">
        <v>2014</v>
      </c>
      <c r="B29" s="314">
        <v>102.56531560833106</v>
      </c>
      <c r="C29" s="314">
        <v>100.71831125874822</v>
      </c>
      <c r="D29" s="314">
        <v>104.872879477152</v>
      </c>
      <c r="E29" s="314">
        <v>95.077525597025712</v>
      </c>
      <c r="F29" s="314">
        <v>90.800529619624044</v>
      </c>
      <c r="G29" s="314">
        <v>100.63153437299223</v>
      </c>
    </row>
    <row r="30" spans="1:7" ht="15" x14ac:dyDescent="0.25">
      <c r="A30" s="667">
        <v>2015</v>
      </c>
      <c r="B30" s="314">
        <v>113.30757995079949</v>
      </c>
      <c r="C30" s="314">
        <v>111.74998942902647</v>
      </c>
      <c r="D30" s="314">
        <v>115.17647257783565</v>
      </c>
      <c r="E30" s="314">
        <v>114.74540145790321</v>
      </c>
      <c r="F30" s="314">
        <v>113.54759413254408</v>
      </c>
      <c r="G30" s="314">
        <v>116.14889032379764</v>
      </c>
    </row>
    <row r="31" spans="1:7" ht="15" x14ac:dyDescent="0.25">
      <c r="A31" s="667">
        <v>2016</v>
      </c>
      <c r="B31" s="314">
        <v>109.88089463025092</v>
      </c>
      <c r="C31" s="314">
        <v>104.72469745413726</v>
      </c>
      <c r="D31" s="314">
        <v>115.88356214668526</v>
      </c>
      <c r="E31" s="314">
        <v>107.81097149112591</v>
      </c>
      <c r="F31" s="314">
        <v>103.37413192787675</v>
      </c>
      <c r="G31" s="314">
        <v>112.89325167170026</v>
      </c>
    </row>
    <row r="32" spans="1:7" ht="15" x14ac:dyDescent="0.25">
      <c r="A32" s="667">
        <v>2017</v>
      </c>
      <c r="B32" s="314">
        <v>106.40644874470529</v>
      </c>
      <c r="C32" s="314">
        <v>101.34286385287513</v>
      </c>
      <c r="D32" s="314">
        <v>111.73366277043935</v>
      </c>
      <c r="E32" s="314">
        <v>107.28354404058325</v>
      </c>
      <c r="F32" s="314">
        <v>103.03611369007429</v>
      </c>
      <c r="G32" s="314">
        <v>111.7386192300776</v>
      </c>
    </row>
    <row r="33" spans="1:7" ht="15" x14ac:dyDescent="0.25">
      <c r="A33" s="667">
        <v>2018</v>
      </c>
      <c r="B33" s="315">
        <v>110.7767387475737</v>
      </c>
      <c r="C33" s="315">
        <v>106.76261044725568</v>
      </c>
      <c r="D33" s="315">
        <v>114.60712382205188</v>
      </c>
      <c r="E33" s="315">
        <v>116.66316360473883</v>
      </c>
      <c r="F33" s="315">
        <v>116.82337250766037</v>
      </c>
      <c r="G33" s="315">
        <v>116.50821003426626</v>
      </c>
    </row>
    <row r="34" spans="1:7" ht="15" x14ac:dyDescent="0.25">
      <c r="A34" s="306"/>
      <c r="B34" s="315"/>
      <c r="C34" s="315"/>
      <c r="D34" s="315"/>
      <c r="E34" s="315"/>
      <c r="F34" s="315"/>
      <c r="G34" s="315"/>
    </row>
    <row r="35" spans="1:7" ht="15" x14ac:dyDescent="0.25">
      <c r="A35" s="342">
        <v>2018</v>
      </c>
      <c r="B35" s="306"/>
      <c r="C35" s="306"/>
      <c r="D35" s="306"/>
      <c r="E35" s="306"/>
      <c r="F35" s="306"/>
      <c r="G35" s="306"/>
    </row>
    <row r="36" spans="1:7" ht="15" x14ac:dyDescent="0.25">
      <c r="A36" s="287" t="s">
        <v>364</v>
      </c>
      <c r="B36" s="315">
        <v>117.0551276854479</v>
      </c>
      <c r="C36" s="315">
        <v>112.50266695114146</v>
      </c>
      <c r="D36" s="315">
        <v>121.17351862574792</v>
      </c>
      <c r="E36" s="315">
        <v>122.20661497546541</v>
      </c>
      <c r="F36" s="315">
        <v>130.79489989042733</v>
      </c>
      <c r="G36" s="315">
        <v>117.03085604514347</v>
      </c>
    </row>
    <row r="37" spans="1:7" ht="15" x14ac:dyDescent="0.25">
      <c r="A37" s="287" t="s">
        <v>380</v>
      </c>
      <c r="B37" s="315">
        <v>113.7013948064762</v>
      </c>
      <c r="C37" s="315">
        <v>104.55730337078653</v>
      </c>
      <c r="D37" s="315">
        <v>122.80701754385966</v>
      </c>
      <c r="E37" s="315">
        <v>125.16598807251103</v>
      </c>
      <c r="F37" s="315">
        <v>116.1032905944589</v>
      </c>
      <c r="G37" s="315">
        <v>130.64660431069541</v>
      </c>
    </row>
    <row r="38" spans="1:7" ht="15" x14ac:dyDescent="0.25">
      <c r="A38" s="287" t="s">
        <v>370</v>
      </c>
      <c r="B38" s="315">
        <v>118.30617242252808</v>
      </c>
      <c r="C38" s="315">
        <v>118.35428029404791</v>
      </c>
      <c r="D38" s="315">
        <v>118.2510194834617</v>
      </c>
      <c r="E38" s="315">
        <v>119.65511440107673</v>
      </c>
      <c r="F38" s="315">
        <v>127.07872844914199</v>
      </c>
      <c r="G38" s="315">
        <v>114.30969123477152</v>
      </c>
    </row>
    <row r="39" spans="1:7" ht="15" x14ac:dyDescent="0.25">
      <c r="A39" s="287" t="s">
        <v>371</v>
      </c>
      <c r="B39" s="315">
        <v>119.32906084342116</v>
      </c>
      <c r="C39" s="315">
        <v>109.35121693919072</v>
      </c>
      <c r="D39" s="315">
        <v>130.3572915799117</v>
      </c>
      <c r="E39" s="315">
        <v>126.48100713935364</v>
      </c>
      <c r="F39" s="315">
        <v>116.18319544803994</v>
      </c>
      <c r="G39" s="315">
        <v>137.65530303030303</v>
      </c>
    </row>
    <row r="40" spans="1:7" ht="15" x14ac:dyDescent="0.25">
      <c r="A40" s="287" t="s">
        <v>372</v>
      </c>
      <c r="B40" s="315">
        <v>115.4967683751691</v>
      </c>
      <c r="C40" s="315">
        <v>115.45488211331933</v>
      </c>
      <c r="D40" s="315">
        <v>115.53654105374203</v>
      </c>
      <c r="E40" s="315">
        <v>118.02165787159191</v>
      </c>
      <c r="F40" s="315">
        <v>116.80544859453215</v>
      </c>
      <c r="G40" s="315">
        <v>119.64056893900563</v>
      </c>
    </row>
    <row r="41" spans="1:7" ht="15" x14ac:dyDescent="0.25">
      <c r="A41" s="287" t="s">
        <v>373</v>
      </c>
      <c r="B41" s="315">
        <v>106.20217711431295</v>
      </c>
      <c r="C41" s="315">
        <v>104.67685509114344</v>
      </c>
      <c r="D41" s="315">
        <v>107.55725190839695</v>
      </c>
      <c r="E41" s="315">
        <v>109.529776340609</v>
      </c>
      <c r="F41" s="315">
        <v>120.68000414636674</v>
      </c>
      <c r="G41" s="315">
        <v>97.454535249214189</v>
      </c>
    </row>
    <row r="42" spans="1:7" ht="15" x14ac:dyDescent="0.25">
      <c r="A42" s="287" t="s">
        <v>374</v>
      </c>
      <c r="B42" s="315">
        <v>115.38484747910569</v>
      </c>
      <c r="C42" s="315">
        <v>112.4233018118819</v>
      </c>
      <c r="D42" s="315">
        <v>117.51166407465008</v>
      </c>
      <c r="E42" s="315">
        <v>122.57590068816624</v>
      </c>
      <c r="F42" s="315">
        <v>125.5663097199341</v>
      </c>
      <c r="G42" s="315">
        <v>119.28137938857695</v>
      </c>
    </row>
    <row r="43" spans="1:7" ht="15" x14ac:dyDescent="0.25">
      <c r="A43" s="287" t="s">
        <v>375</v>
      </c>
      <c r="B43" s="315">
        <v>112.0599758446991</v>
      </c>
      <c r="C43" s="315">
        <v>101.77476835352815</v>
      </c>
      <c r="D43" s="315">
        <v>119.3051162323643</v>
      </c>
      <c r="E43" s="315">
        <v>113.73325062034741</v>
      </c>
      <c r="F43" s="315">
        <v>112.17682851111388</v>
      </c>
      <c r="G43" s="315">
        <v>115.28697161274329</v>
      </c>
    </row>
    <row r="44" spans="1:7" ht="15" x14ac:dyDescent="0.25">
      <c r="A44" s="287" t="s">
        <v>376</v>
      </c>
      <c r="B44" s="315">
        <v>114.55822045482789</v>
      </c>
      <c r="C44" s="315">
        <v>112.39453595821615</v>
      </c>
      <c r="D44" s="315">
        <v>116.43097252810944</v>
      </c>
      <c r="E44" s="315">
        <v>123.48435767863054</v>
      </c>
      <c r="F44" s="315">
        <v>121.13871192247979</v>
      </c>
      <c r="G44" s="315">
        <v>126.2141366312576</v>
      </c>
    </row>
    <row r="45" spans="1:7" ht="15" x14ac:dyDescent="0.25">
      <c r="A45" s="287" t="s">
        <v>377</v>
      </c>
      <c r="B45" s="315">
        <v>106.68671387460795</v>
      </c>
      <c r="C45" s="315">
        <v>107.61204013377927</v>
      </c>
      <c r="D45" s="315">
        <v>105.82086749702697</v>
      </c>
      <c r="E45" s="315">
        <v>110.48014338269974</v>
      </c>
      <c r="F45" s="315">
        <v>111.0858840677206</v>
      </c>
      <c r="G45" s="315">
        <v>109.91928576989956</v>
      </c>
    </row>
    <row r="46" spans="1:7" ht="15" x14ac:dyDescent="0.25">
      <c r="A46" s="287" t="s">
        <v>378</v>
      </c>
      <c r="B46" s="315">
        <v>102.50743900019836</v>
      </c>
      <c r="C46" s="315">
        <v>98.93811533052039</v>
      </c>
      <c r="D46" s="315">
        <v>107.1279016841147</v>
      </c>
      <c r="E46" s="315">
        <v>108.29276538201486</v>
      </c>
      <c r="F46" s="315">
        <v>109.85676134984219</v>
      </c>
      <c r="G46" s="315">
        <v>106.80581659907014</v>
      </c>
    </row>
    <row r="47" spans="1:7" ht="15" x14ac:dyDescent="0.25">
      <c r="A47" s="287" t="s">
        <v>379</v>
      </c>
      <c r="B47" s="315">
        <v>92.152599327930417</v>
      </c>
      <c r="C47" s="315">
        <v>88.872915468660153</v>
      </c>
      <c r="D47" s="315">
        <v>96.551990126504165</v>
      </c>
      <c r="E47" s="315">
        <v>103.81431998347817</v>
      </c>
      <c r="F47" s="315">
        <v>100.2350281141225</v>
      </c>
      <c r="G47" s="315">
        <v>107.91572918797301</v>
      </c>
    </row>
    <row r="48" spans="1:7" s="282" customFormat="1" ht="15" x14ac:dyDescent="0.25">
      <c r="A48" s="306"/>
      <c r="B48" s="315"/>
      <c r="C48" s="315"/>
      <c r="D48" s="315"/>
      <c r="E48" s="315"/>
      <c r="F48" s="315"/>
      <c r="G48" s="315"/>
    </row>
    <row r="49" spans="1:7" s="282" customFormat="1" ht="15" x14ac:dyDescent="0.25">
      <c r="A49" s="342">
        <v>2019</v>
      </c>
      <c r="B49" s="306"/>
      <c r="C49" s="306"/>
      <c r="D49" s="306"/>
      <c r="E49" s="306"/>
      <c r="F49" s="306"/>
      <c r="G49" s="306"/>
    </row>
    <row r="50" spans="1:7" ht="15" x14ac:dyDescent="0.25">
      <c r="A50" s="287" t="s">
        <v>364</v>
      </c>
      <c r="B50" s="315">
        <v>95.312094190979138</v>
      </c>
      <c r="C50" s="315">
        <v>96.026929641570263</v>
      </c>
      <c r="D50" s="315">
        <v>94.711691621535522</v>
      </c>
      <c r="E50" s="315">
        <v>101.75169729199554</v>
      </c>
      <c r="F50" s="315">
        <v>100.31605803282434</v>
      </c>
      <c r="G50" s="315">
        <v>102.71864580661708</v>
      </c>
    </row>
  </sheetData>
  <mergeCells count="3">
    <mergeCell ref="A3:A4"/>
    <mergeCell ref="B3:D3"/>
    <mergeCell ref="E3:G3"/>
  </mergeCells>
  <pageMargins left="0.31496062992125984" right="0.31496062992125984" top="0.35433070866141736" bottom="0.35433070866141736" header="0.11811023622047245" footer="0.11811023622047245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K43"/>
  <sheetViews>
    <sheetView topLeftCell="A7" workbookViewId="0">
      <selection activeCell="P39" sqref="P39"/>
    </sheetView>
  </sheetViews>
  <sheetFormatPr defaultRowHeight="12.75" x14ac:dyDescent="0.2"/>
  <cols>
    <col min="1" max="1" width="9.140625" style="86"/>
    <col min="2" max="2" width="12.42578125" style="86" customWidth="1"/>
    <col min="3" max="3" width="12" style="86" customWidth="1"/>
    <col min="4" max="4" width="11.140625" style="86" customWidth="1"/>
    <col min="5" max="5" width="11.42578125" style="86" customWidth="1"/>
    <col min="6" max="6" width="14.28515625" style="86" customWidth="1"/>
    <col min="7" max="7" width="13.28515625" style="86" customWidth="1"/>
    <col min="8" max="8" width="13.7109375" style="86" customWidth="1"/>
    <col min="9" max="16384" width="9.140625" style="86"/>
  </cols>
  <sheetData>
    <row r="1" spans="1:8" ht="17.25" customHeight="1" x14ac:dyDescent="0.2">
      <c r="A1" s="419" t="s">
        <v>536</v>
      </c>
      <c r="B1" s="451"/>
      <c r="C1" s="452"/>
      <c r="D1" s="452"/>
      <c r="E1" s="451"/>
      <c r="F1" s="451"/>
      <c r="G1" s="452"/>
      <c r="H1" s="451"/>
    </row>
    <row r="2" spans="1:8" ht="17.25" customHeight="1" x14ac:dyDescent="0.2">
      <c r="A2" s="421" t="s">
        <v>348</v>
      </c>
      <c r="B2" s="283"/>
      <c r="C2" s="453"/>
      <c r="D2" s="453"/>
      <c r="E2" s="283"/>
      <c r="F2" s="283"/>
      <c r="G2" s="452"/>
      <c r="H2" s="451"/>
    </row>
    <row r="3" spans="1:8" ht="17.25" customHeight="1" x14ac:dyDescent="0.2">
      <c r="A3" s="879"/>
      <c r="B3" s="880" t="s">
        <v>349</v>
      </c>
      <c r="C3" s="880"/>
      <c r="D3" s="880"/>
      <c r="E3" s="880"/>
      <c r="F3" s="880" t="s">
        <v>350</v>
      </c>
      <c r="G3" s="880"/>
      <c r="H3" s="881"/>
    </row>
    <row r="4" spans="1:8" ht="17.25" customHeight="1" x14ac:dyDescent="0.2">
      <c r="A4" s="879"/>
      <c r="B4" s="880"/>
      <c r="C4" s="880"/>
      <c r="D4" s="880"/>
      <c r="E4" s="880"/>
      <c r="F4" s="880"/>
      <c r="G4" s="880"/>
      <c r="H4" s="881"/>
    </row>
    <row r="5" spans="1:8" ht="44.25" customHeight="1" x14ac:dyDescent="0.2">
      <c r="A5" s="879"/>
      <c r="B5" s="882" t="s">
        <v>653</v>
      </c>
      <c r="C5" s="885" t="s">
        <v>654</v>
      </c>
      <c r="D5" s="885" t="s">
        <v>655</v>
      </c>
      <c r="E5" s="801" t="s">
        <v>351</v>
      </c>
      <c r="F5" s="888" t="s">
        <v>653</v>
      </c>
      <c r="G5" s="885" t="s">
        <v>656</v>
      </c>
      <c r="H5" s="891" t="s">
        <v>352</v>
      </c>
    </row>
    <row r="6" spans="1:8" ht="23.25" customHeight="1" x14ac:dyDescent="0.2">
      <c r="A6" s="879"/>
      <c r="B6" s="883"/>
      <c r="C6" s="886"/>
      <c r="D6" s="886"/>
      <c r="E6" s="802"/>
      <c r="F6" s="889"/>
      <c r="G6" s="886"/>
      <c r="H6" s="892"/>
    </row>
    <row r="7" spans="1:8" ht="23.25" customHeight="1" x14ac:dyDescent="0.2">
      <c r="A7" s="879"/>
      <c r="B7" s="884"/>
      <c r="C7" s="887"/>
      <c r="D7" s="887"/>
      <c r="E7" s="803"/>
      <c r="F7" s="890"/>
      <c r="G7" s="887"/>
      <c r="H7" s="893"/>
    </row>
    <row r="8" spans="1:8" x14ac:dyDescent="0.2">
      <c r="A8" s="342">
        <v>2014</v>
      </c>
      <c r="B8" s="297">
        <v>173</v>
      </c>
      <c r="C8" s="304">
        <v>9133</v>
      </c>
      <c r="D8" s="304">
        <v>22248</v>
      </c>
      <c r="E8" s="304">
        <v>27734</v>
      </c>
      <c r="F8" s="304">
        <v>12332</v>
      </c>
      <c r="G8" s="304">
        <v>432</v>
      </c>
      <c r="H8" s="297" t="s">
        <v>123</v>
      </c>
    </row>
    <row r="9" spans="1:8" x14ac:dyDescent="0.2">
      <c r="A9" s="342">
        <v>2015</v>
      </c>
      <c r="B9" s="297">
        <v>178</v>
      </c>
      <c r="C9" s="304">
        <v>6736</v>
      </c>
      <c r="D9" s="304">
        <v>24035</v>
      </c>
      <c r="E9" s="304">
        <v>22793</v>
      </c>
      <c r="F9" s="304">
        <v>12580</v>
      </c>
      <c r="G9" s="304">
        <v>405</v>
      </c>
      <c r="H9" s="297" t="s">
        <v>123</v>
      </c>
    </row>
    <row r="10" spans="1:8" x14ac:dyDescent="0.2">
      <c r="A10" s="342">
        <v>2016</v>
      </c>
      <c r="B10" s="297">
        <v>160</v>
      </c>
      <c r="C10" s="304">
        <v>5648</v>
      </c>
      <c r="D10" s="304">
        <v>22820</v>
      </c>
      <c r="E10" s="304">
        <v>21697</v>
      </c>
      <c r="F10" s="304">
        <v>11300</v>
      </c>
      <c r="G10" s="304">
        <v>373</v>
      </c>
      <c r="H10" s="297" t="s">
        <v>123</v>
      </c>
    </row>
    <row r="11" spans="1:8" x14ac:dyDescent="0.2">
      <c r="A11" s="342">
        <v>2017</v>
      </c>
      <c r="B11" s="297">
        <v>117</v>
      </c>
      <c r="C11" s="304">
        <v>6177</v>
      </c>
      <c r="D11" s="304">
        <v>23200</v>
      </c>
      <c r="E11" s="304">
        <v>20761</v>
      </c>
      <c r="F11" s="304">
        <v>7650</v>
      </c>
      <c r="G11" s="304">
        <v>410</v>
      </c>
      <c r="H11" s="297" t="s">
        <v>123</v>
      </c>
    </row>
    <row r="12" spans="1:8" x14ac:dyDescent="0.2">
      <c r="A12" s="342">
        <v>2018</v>
      </c>
      <c r="B12" s="297">
        <v>137</v>
      </c>
      <c r="C12" s="304">
        <v>6536</v>
      </c>
      <c r="D12" s="304">
        <v>21136</v>
      </c>
      <c r="E12" s="304">
        <v>36411</v>
      </c>
      <c r="F12" s="304">
        <v>9499</v>
      </c>
      <c r="G12" s="304">
        <v>370</v>
      </c>
      <c r="H12" s="297" t="s">
        <v>123</v>
      </c>
    </row>
    <row r="13" spans="1:8" x14ac:dyDescent="0.2">
      <c r="A13" s="342"/>
      <c r="B13" s="297"/>
      <c r="C13" s="304"/>
      <c r="D13" s="304"/>
      <c r="E13" s="304"/>
      <c r="F13" s="304"/>
      <c r="G13" s="304"/>
      <c r="H13" s="297"/>
    </row>
    <row r="14" spans="1:8" x14ac:dyDescent="0.2">
      <c r="A14" s="305">
        <v>2017</v>
      </c>
      <c r="B14" s="306"/>
      <c r="C14" s="306"/>
      <c r="D14" s="306"/>
      <c r="E14" s="306"/>
      <c r="F14" s="306"/>
      <c r="G14" s="306"/>
      <c r="H14" s="305"/>
    </row>
    <row r="15" spans="1:8" x14ac:dyDescent="0.2">
      <c r="A15" s="305" t="s">
        <v>15</v>
      </c>
      <c r="B15" s="306">
        <v>28</v>
      </c>
      <c r="C15" s="306">
        <v>1348</v>
      </c>
      <c r="D15" s="306">
        <v>5781</v>
      </c>
      <c r="E15" s="306">
        <v>3478</v>
      </c>
      <c r="F15" s="306">
        <v>1860</v>
      </c>
      <c r="G15" s="306">
        <v>88</v>
      </c>
      <c r="H15" s="305" t="s">
        <v>123</v>
      </c>
    </row>
    <row r="16" spans="1:8" x14ac:dyDescent="0.2">
      <c r="A16" s="305" t="s">
        <v>16</v>
      </c>
      <c r="B16" s="306">
        <v>29</v>
      </c>
      <c r="C16" s="306">
        <v>1498</v>
      </c>
      <c r="D16" s="306">
        <v>5937</v>
      </c>
      <c r="E16" s="306">
        <v>6019</v>
      </c>
      <c r="F16" s="306">
        <v>1850</v>
      </c>
      <c r="G16" s="306">
        <v>102</v>
      </c>
      <c r="H16" s="305" t="s">
        <v>123</v>
      </c>
    </row>
    <row r="17" spans="1:8" x14ac:dyDescent="0.2">
      <c r="A17" s="305" t="s">
        <v>17</v>
      </c>
      <c r="B17" s="306">
        <v>31</v>
      </c>
      <c r="C17" s="306">
        <v>1670</v>
      </c>
      <c r="D17" s="306">
        <v>5263</v>
      </c>
      <c r="E17" s="306">
        <v>7185</v>
      </c>
      <c r="F17" s="306">
        <v>1850</v>
      </c>
      <c r="G17" s="306">
        <v>117</v>
      </c>
      <c r="H17" s="305" t="s">
        <v>123</v>
      </c>
    </row>
    <row r="18" spans="1:8" x14ac:dyDescent="0.2">
      <c r="A18" s="305" t="s">
        <v>18</v>
      </c>
      <c r="B18" s="306">
        <v>29</v>
      </c>
      <c r="C18" s="307">
        <v>1656</v>
      </c>
      <c r="D18" s="307">
        <v>6078</v>
      </c>
      <c r="E18" s="307">
        <v>4079</v>
      </c>
      <c r="F18" s="307">
        <v>2090</v>
      </c>
      <c r="G18" s="306">
        <v>103</v>
      </c>
      <c r="H18" s="305" t="s">
        <v>123</v>
      </c>
    </row>
    <row r="19" spans="1:8" x14ac:dyDescent="0.2">
      <c r="A19" s="305"/>
      <c r="B19" s="306"/>
      <c r="C19" s="307"/>
      <c r="D19" s="307"/>
      <c r="E19" s="307"/>
      <c r="F19" s="307"/>
      <c r="G19" s="306"/>
      <c r="H19" s="305"/>
    </row>
    <row r="20" spans="1:8" x14ac:dyDescent="0.2">
      <c r="A20" s="711">
        <v>2018</v>
      </c>
      <c r="B20" s="306"/>
      <c r="C20" s="307"/>
      <c r="D20" s="307"/>
      <c r="E20" s="307"/>
      <c r="F20" s="307"/>
      <c r="G20" s="306"/>
      <c r="H20" s="305"/>
    </row>
    <row r="21" spans="1:8" x14ac:dyDescent="0.2">
      <c r="A21" s="219" t="s">
        <v>15</v>
      </c>
      <c r="B21" s="306">
        <v>30</v>
      </c>
      <c r="C21" s="307">
        <v>1297</v>
      </c>
      <c r="D21" s="307">
        <v>5464</v>
      </c>
      <c r="E21" s="307">
        <v>3052</v>
      </c>
      <c r="F21" s="307">
        <v>2162</v>
      </c>
      <c r="G21" s="306">
        <v>85</v>
      </c>
      <c r="H21" s="305" t="s">
        <v>123</v>
      </c>
    </row>
    <row r="22" spans="1:8" x14ac:dyDescent="0.2">
      <c r="A22" s="219" t="s">
        <v>16</v>
      </c>
      <c r="B22" s="306">
        <v>32</v>
      </c>
      <c r="C22" s="307">
        <v>1855</v>
      </c>
      <c r="D22" s="307">
        <v>5341</v>
      </c>
      <c r="E22" s="307">
        <v>5735</v>
      </c>
      <c r="F22" s="307">
        <v>2145</v>
      </c>
      <c r="G22" s="306">
        <v>92</v>
      </c>
      <c r="H22" s="305" t="s">
        <v>123</v>
      </c>
    </row>
    <row r="23" spans="1:8" x14ac:dyDescent="0.2">
      <c r="A23" s="219" t="s">
        <v>17</v>
      </c>
      <c r="B23" s="306">
        <v>39</v>
      </c>
      <c r="C23" s="307">
        <v>1472</v>
      </c>
      <c r="D23" s="307">
        <v>4802</v>
      </c>
      <c r="E23" s="307">
        <v>8863</v>
      </c>
      <c r="F23" s="307">
        <v>2761</v>
      </c>
      <c r="G23" s="306">
        <v>99</v>
      </c>
      <c r="H23" s="305" t="s">
        <v>123</v>
      </c>
    </row>
    <row r="24" spans="1:8" x14ac:dyDescent="0.2">
      <c r="A24" s="305" t="s">
        <v>18</v>
      </c>
      <c r="B24" s="306">
        <v>36</v>
      </c>
      <c r="C24" s="307">
        <v>1912</v>
      </c>
      <c r="D24" s="307">
        <v>5530</v>
      </c>
      <c r="E24" s="307">
        <v>18743</v>
      </c>
      <c r="F24" s="307">
        <v>2431</v>
      </c>
      <c r="G24" s="306">
        <v>94</v>
      </c>
      <c r="H24" s="305" t="s">
        <v>123</v>
      </c>
    </row>
    <row r="25" spans="1:8" ht="25.5" x14ac:dyDescent="0.2">
      <c r="A25" s="309" t="s">
        <v>569</v>
      </c>
      <c r="B25" s="309"/>
      <c r="C25" s="310"/>
      <c r="D25" s="310"/>
      <c r="E25" s="309"/>
      <c r="F25" s="309"/>
      <c r="G25" s="310"/>
      <c r="H25" s="309"/>
    </row>
    <row r="26" spans="1:8" x14ac:dyDescent="0.2">
      <c r="A26" s="342">
        <v>2013</v>
      </c>
      <c r="B26" s="311">
        <v>65.7</v>
      </c>
      <c r="C26" s="312">
        <v>99.6</v>
      </c>
      <c r="D26" s="312">
        <v>96.4</v>
      </c>
      <c r="E26" s="311">
        <v>136.5</v>
      </c>
      <c r="F26" s="312">
        <v>65.2</v>
      </c>
      <c r="G26" s="312">
        <v>81.2</v>
      </c>
      <c r="H26" s="297" t="s">
        <v>123</v>
      </c>
    </row>
    <row r="27" spans="1:8" x14ac:dyDescent="0.2">
      <c r="A27" s="342">
        <v>2014</v>
      </c>
      <c r="B27" s="311">
        <v>82</v>
      </c>
      <c r="C27" s="313">
        <v>110.5</v>
      </c>
      <c r="D27" s="313">
        <v>94.5</v>
      </c>
      <c r="E27" s="311">
        <v>317.54064575223265</v>
      </c>
      <c r="F27" s="312">
        <v>83.369418132611642</v>
      </c>
      <c r="G27" s="312">
        <v>94.5</v>
      </c>
      <c r="H27" s="297" t="s">
        <v>123</v>
      </c>
    </row>
    <row r="28" spans="1:8" x14ac:dyDescent="0.2">
      <c r="A28" s="342">
        <v>2015</v>
      </c>
      <c r="B28" s="297">
        <v>102.9</v>
      </c>
      <c r="C28" s="304">
        <v>73.8</v>
      </c>
      <c r="D28" s="312">
        <v>108</v>
      </c>
      <c r="E28" s="297">
        <v>82.2</v>
      </c>
      <c r="F28" s="304">
        <v>102.1</v>
      </c>
      <c r="G28" s="304">
        <v>93.8</v>
      </c>
      <c r="H28" s="297" t="s">
        <v>123</v>
      </c>
    </row>
    <row r="29" spans="1:8" x14ac:dyDescent="0.2">
      <c r="A29" s="342">
        <v>2016</v>
      </c>
      <c r="B29" s="297">
        <v>89.9</v>
      </c>
      <c r="C29" s="304">
        <v>83.8</v>
      </c>
      <c r="D29" s="312">
        <v>94.9</v>
      </c>
      <c r="E29" s="297">
        <v>95.2</v>
      </c>
      <c r="F29" s="304">
        <v>89.8</v>
      </c>
      <c r="G29" s="304">
        <v>91.6</v>
      </c>
      <c r="H29" s="297" t="s">
        <v>123</v>
      </c>
    </row>
    <row r="30" spans="1:8" x14ac:dyDescent="0.2">
      <c r="A30" s="342">
        <v>2017</v>
      </c>
      <c r="B30" s="297">
        <v>73.099999999999994</v>
      </c>
      <c r="C30" s="304">
        <v>109.4</v>
      </c>
      <c r="D30" s="312">
        <v>101.7</v>
      </c>
      <c r="E30" s="297">
        <v>95.7</v>
      </c>
      <c r="F30" s="304">
        <v>67.7</v>
      </c>
      <c r="G30" s="304">
        <v>109.9</v>
      </c>
      <c r="H30" s="297" t="s">
        <v>123</v>
      </c>
    </row>
    <row r="31" spans="1:8" x14ac:dyDescent="0.2">
      <c r="A31" s="342">
        <v>2018</v>
      </c>
      <c r="B31" s="297">
        <v>117.1</v>
      </c>
      <c r="C31" s="304">
        <v>105.8</v>
      </c>
      <c r="D31" s="312">
        <v>91.1</v>
      </c>
      <c r="E31" s="297">
        <v>175.4</v>
      </c>
      <c r="F31" s="304">
        <v>124.2</v>
      </c>
      <c r="G31" s="304">
        <v>90.2</v>
      </c>
      <c r="H31" s="297" t="s">
        <v>123</v>
      </c>
    </row>
    <row r="32" spans="1:8" x14ac:dyDescent="0.2">
      <c r="A32" s="306"/>
      <c r="B32" s="314"/>
      <c r="C32" s="314"/>
      <c r="D32" s="314"/>
      <c r="E32" s="314"/>
      <c r="F32" s="314"/>
      <c r="G32" s="314"/>
      <c r="H32" s="306"/>
    </row>
    <row r="33" spans="1:11" x14ac:dyDescent="0.2">
      <c r="A33" s="306">
        <v>2017</v>
      </c>
      <c r="B33" s="315"/>
      <c r="C33" s="315"/>
      <c r="D33" s="315"/>
      <c r="E33" s="315"/>
      <c r="F33" s="315"/>
      <c r="G33" s="315"/>
      <c r="H33" s="315"/>
    </row>
    <row r="34" spans="1:11" x14ac:dyDescent="0.2">
      <c r="A34" s="305" t="s">
        <v>15</v>
      </c>
      <c r="B34" s="369">
        <v>70</v>
      </c>
      <c r="C34" s="307">
        <v>94.5</v>
      </c>
      <c r="D34" s="307">
        <v>92.7</v>
      </c>
      <c r="E34" s="307">
        <v>93.5</v>
      </c>
      <c r="F34" s="307">
        <v>65.599999999999994</v>
      </c>
      <c r="G34" s="307">
        <v>79.8</v>
      </c>
      <c r="H34" s="308" t="s">
        <v>123</v>
      </c>
    </row>
    <row r="35" spans="1:11" x14ac:dyDescent="0.2">
      <c r="A35" s="305" t="s">
        <v>16</v>
      </c>
      <c r="B35" s="313">
        <v>69</v>
      </c>
      <c r="C35" s="313">
        <v>111.1</v>
      </c>
      <c r="D35" s="313">
        <v>100.9</v>
      </c>
      <c r="E35" s="313">
        <v>101.2</v>
      </c>
      <c r="F35" s="313">
        <v>63</v>
      </c>
      <c r="G35" s="313">
        <v>115.6</v>
      </c>
      <c r="H35" s="308" t="s">
        <v>123</v>
      </c>
    </row>
    <row r="36" spans="1:11" x14ac:dyDescent="0.2">
      <c r="A36" s="305" t="s">
        <v>17</v>
      </c>
      <c r="B36" s="315">
        <v>77.5</v>
      </c>
      <c r="C36" s="315">
        <v>114.4</v>
      </c>
      <c r="D36" s="315">
        <v>102.9</v>
      </c>
      <c r="E36" s="315">
        <v>95</v>
      </c>
      <c r="F36" s="315">
        <v>65.400000000000006</v>
      </c>
      <c r="G36" s="315">
        <v>111.7</v>
      </c>
      <c r="H36" s="308" t="s">
        <v>123</v>
      </c>
    </row>
    <row r="37" spans="1:11" x14ac:dyDescent="0.2">
      <c r="A37" s="305" t="s">
        <v>18</v>
      </c>
      <c r="B37" s="313">
        <v>75</v>
      </c>
      <c r="C37" s="307">
        <v>116.4</v>
      </c>
      <c r="D37" s="307">
        <v>97.9</v>
      </c>
      <c r="E37" s="306">
        <v>91.4</v>
      </c>
      <c r="F37" s="306">
        <v>77.400000000000006</v>
      </c>
      <c r="G37" s="313">
        <v>107.7</v>
      </c>
      <c r="H37" s="308" t="s">
        <v>123</v>
      </c>
    </row>
    <row r="38" spans="1:11" x14ac:dyDescent="0.2">
      <c r="A38" s="306"/>
      <c r="B38" s="306"/>
      <c r="C38" s="306"/>
      <c r="D38" s="306"/>
      <c r="E38" s="306"/>
      <c r="F38" s="306"/>
      <c r="G38" s="306"/>
      <c r="H38" s="306"/>
    </row>
    <row r="39" spans="1:11" x14ac:dyDescent="0.2">
      <c r="A39" s="711">
        <v>2018</v>
      </c>
      <c r="B39" s="89"/>
      <c r="C39" s="89"/>
      <c r="D39" s="89"/>
      <c r="E39" s="89"/>
      <c r="F39" s="89"/>
      <c r="G39" s="89"/>
      <c r="H39" s="89"/>
      <c r="I39" s="285"/>
      <c r="J39" s="285"/>
      <c r="K39" s="285"/>
    </row>
    <row r="40" spans="1:11" x14ac:dyDescent="0.2">
      <c r="A40" s="219" t="s">
        <v>15</v>
      </c>
      <c r="B40" s="712">
        <v>107.1</v>
      </c>
      <c r="C40" s="712">
        <v>96.2</v>
      </c>
      <c r="D40" s="712">
        <v>94.5</v>
      </c>
      <c r="E40" s="712">
        <v>87.8</v>
      </c>
      <c r="F40" s="712">
        <v>116.2</v>
      </c>
      <c r="G40" s="712">
        <v>96.6</v>
      </c>
      <c r="H40" s="713" t="s">
        <v>123</v>
      </c>
      <c r="I40" s="285"/>
      <c r="J40" s="285"/>
      <c r="K40" s="285"/>
    </row>
    <row r="41" spans="1:11" x14ac:dyDescent="0.2">
      <c r="A41" s="219" t="s">
        <v>16</v>
      </c>
      <c r="B41" s="712">
        <v>110.3</v>
      </c>
      <c r="C41" s="712">
        <v>121.8</v>
      </c>
      <c r="D41" s="712">
        <v>87.5</v>
      </c>
      <c r="E41" s="712">
        <v>95.1</v>
      </c>
      <c r="F41" s="712">
        <v>116</v>
      </c>
      <c r="G41" s="712">
        <v>90.2</v>
      </c>
      <c r="H41" s="713" t="s">
        <v>123</v>
      </c>
      <c r="I41" s="285"/>
      <c r="J41" s="285"/>
      <c r="K41" s="285"/>
    </row>
    <row r="42" spans="1:11" x14ac:dyDescent="0.2">
      <c r="A42" s="219" t="s">
        <v>17</v>
      </c>
      <c r="B42" s="712">
        <v>125.8</v>
      </c>
      <c r="C42" s="712">
        <v>88.1</v>
      </c>
      <c r="D42" s="712">
        <v>90.3</v>
      </c>
      <c r="E42" s="712">
        <v>123.6</v>
      </c>
      <c r="F42" s="712">
        <v>149.19999999999999</v>
      </c>
      <c r="G42" s="712">
        <v>84.6</v>
      </c>
      <c r="H42" s="713" t="s">
        <v>123</v>
      </c>
    </row>
    <row r="43" spans="1:11" x14ac:dyDescent="0.2">
      <c r="A43" s="219" t="s">
        <v>18</v>
      </c>
      <c r="B43" s="712">
        <v>124.1</v>
      </c>
      <c r="C43" s="712">
        <v>115.5</v>
      </c>
      <c r="D43" s="712">
        <v>91.1</v>
      </c>
      <c r="E43" s="712">
        <v>459.5</v>
      </c>
      <c r="F43" s="712">
        <v>116.3</v>
      </c>
      <c r="G43" s="712">
        <v>91.3</v>
      </c>
      <c r="H43" s="713" t="s">
        <v>123</v>
      </c>
    </row>
  </sheetData>
  <mergeCells count="10">
    <mergeCell ref="A3:A7"/>
    <mergeCell ref="B3:E4"/>
    <mergeCell ref="F3:H4"/>
    <mergeCell ref="B5:B7"/>
    <mergeCell ref="C5:C7"/>
    <mergeCell ref="D5:D7"/>
    <mergeCell ref="E5:E7"/>
    <mergeCell ref="F5:F7"/>
    <mergeCell ref="G5:G7"/>
    <mergeCell ref="H5:H7"/>
  </mergeCells>
  <pageMargins left="0.7" right="0.7" top="0.75" bottom="0.75" header="0.3" footer="0.3"/>
  <pageSetup paperSize="9" scale="95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G40"/>
  <sheetViews>
    <sheetView topLeftCell="A13" workbookViewId="0">
      <selection activeCell="D50" sqref="D50"/>
    </sheetView>
  </sheetViews>
  <sheetFormatPr defaultRowHeight="12.75" x14ac:dyDescent="0.2"/>
  <cols>
    <col min="1" max="1" width="9.140625" style="86"/>
    <col min="2" max="2" width="11.85546875" style="86" customWidth="1"/>
    <col min="3" max="3" width="11.140625" style="86" customWidth="1"/>
    <col min="4" max="4" width="9.28515625" style="86" bestFit="1" customWidth="1"/>
    <col min="5" max="5" width="11.85546875" style="86" customWidth="1"/>
    <col min="6" max="6" width="10" style="86" bestFit="1" customWidth="1"/>
    <col min="7" max="7" width="11.42578125" style="86" customWidth="1"/>
    <col min="8" max="16384" width="9.140625" style="86"/>
  </cols>
  <sheetData>
    <row r="1" spans="1:7" x14ac:dyDescent="0.2">
      <c r="A1" s="419" t="s">
        <v>535</v>
      </c>
      <c r="B1" s="451"/>
      <c r="C1" s="451"/>
      <c r="D1" s="451"/>
      <c r="E1" s="451"/>
      <c r="F1" s="451"/>
      <c r="G1" s="451"/>
    </row>
    <row r="2" spans="1:7" x14ac:dyDescent="0.2">
      <c r="A2" s="454" t="s">
        <v>353</v>
      </c>
      <c r="B2" s="451"/>
      <c r="C2" s="451"/>
      <c r="D2" s="451"/>
      <c r="E2" s="451"/>
      <c r="F2" s="451"/>
      <c r="G2" s="451"/>
    </row>
    <row r="3" spans="1:7" ht="27" customHeight="1" x14ac:dyDescent="0.2">
      <c r="A3" s="879"/>
      <c r="B3" s="881" t="s">
        <v>354</v>
      </c>
      <c r="C3" s="894"/>
      <c r="D3" s="895"/>
      <c r="E3" s="880" t="s">
        <v>363</v>
      </c>
      <c r="F3" s="880"/>
      <c r="G3" s="881"/>
    </row>
    <row r="4" spans="1:7" ht="51" x14ac:dyDescent="0.2">
      <c r="A4" s="879"/>
      <c r="B4" s="455" t="s">
        <v>355</v>
      </c>
      <c r="C4" s="455" t="s">
        <v>356</v>
      </c>
      <c r="D4" s="455" t="s">
        <v>351</v>
      </c>
      <c r="E4" s="455" t="s">
        <v>355</v>
      </c>
      <c r="F4" s="455" t="s">
        <v>356</v>
      </c>
      <c r="G4" s="456" t="s">
        <v>351</v>
      </c>
    </row>
    <row r="5" spans="1:7" x14ac:dyDescent="0.2">
      <c r="A5" s="655">
        <v>2014</v>
      </c>
      <c r="B5" s="714">
        <v>5009</v>
      </c>
      <c r="C5" s="715">
        <v>2665</v>
      </c>
      <c r="D5" s="715" t="s">
        <v>123</v>
      </c>
      <c r="E5" s="715">
        <v>428</v>
      </c>
      <c r="F5" s="715">
        <v>1223</v>
      </c>
      <c r="G5" s="714" t="s">
        <v>123</v>
      </c>
    </row>
    <row r="6" spans="1:7" x14ac:dyDescent="0.2">
      <c r="A6" s="342">
        <v>2015</v>
      </c>
      <c r="B6" s="297">
        <v>4964</v>
      </c>
      <c r="C6" s="304">
        <v>3749</v>
      </c>
      <c r="D6" s="304" t="s">
        <v>123</v>
      </c>
      <c r="E6" s="304">
        <v>451</v>
      </c>
      <c r="F6" s="304">
        <v>1319</v>
      </c>
      <c r="G6" s="297" t="s">
        <v>123</v>
      </c>
    </row>
    <row r="7" spans="1:7" x14ac:dyDescent="0.2">
      <c r="A7" s="342">
        <v>2016</v>
      </c>
      <c r="B7" s="297">
        <v>4416</v>
      </c>
      <c r="C7" s="304">
        <v>3520</v>
      </c>
      <c r="D7" s="304" t="s">
        <v>123</v>
      </c>
      <c r="E7" s="304">
        <v>374</v>
      </c>
      <c r="F7" s="304">
        <v>1342</v>
      </c>
      <c r="G7" s="297" t="s">
        <v>123</v>
      </c>
    </row>
    <row r="8" spans="1:7" x14ac:dyDescent="0.2">
      <c r="A8" s="342">
        <v>2017</v>
      </c>
      <c r="B8" s="297">
        <v>4529</v>
      </c>
      <c r="C8" s="304">
        <v>4022</v>
      </c>
      <c r="D8" s="304" t="s">
        <v>123</v>
      </c>
      <c r="E8" s="304">
        <v>386</v>
      </c>
      <c r="F8" s="304">
        <v>1551</v>
      </c>
      <c r="G8" s="297" t="s">
        <v>123</v>
      </c>
    </row>
    <row r="9" spans="1:7" x14ac:dyDescent="0.2">
      <c r="A9" s="342">
        <v>2018</v>
      </c>
      <c r="B9" s="297">
        <v>4569</v>
      </c>
      <c r="C9" s="304">
        <v>4184</v>
      </c>
      <c r="D9" s="304" t="s">
        <v>123</v>
      </c>
      <c r="E9" s="304">
        <v>372</v>
      </c>
      <c r="F9" s="304">
        <v>1505</v>
      </c>
      <c r="G9" s="297" t="s">
        <v>123</v>
      </c>
    </row>
    <row r="10" spans="1:7" x14ac:dyDescent="0.2">
      <c r="A10" s="305"/>
      <c r="B10" s="297"/>
      <c r="C10" s="304"/>
      <c r="D10" s="304"/>
      <c r="E10" s="304"/>
      <c r="F10" s="304"/>
      <c r="G10" s="297"/>
    </row>
    <row r="11" spans="1:7" x14ac:dyDescent="0.2">
      <c r="A11" s="716">
        <v>2017</v>
      </c>
      <c r="B11" s="308"/>
      <c r="C11" s="308"/>
      <c r="D11" s="304"/>
      <c r="E11" s="308"/>
      <c r="F11" s="308"/>
      <c r="G11" s="304"/>
    </row>
    <row r="12" spans="1:7" x14ac:dyDescent="0.2">
      <c r="A12" s="308" t="s">
        <v>15</v>
      </c>
      <c r="B12" s="308">
        <v>1013</v>
      </c>
      <c r="C12" s="308">
        <v>779</v>
      </c>
      <c r="D12" s="304" t="s">
        <v>123</v>
      </c>
      <c r="E12" s="308">
        <v>79</v>
      </c>
      <c r="F12" s="308">
        <v>349</v>
      </c>
      <c r="G12" s="304" t="s">
        <v>123</v>
      </c>
    </row>
    <row r="13" spans="1:7" x14ac:dyDescent="0.2">
      <c r="A13" s="308" t="s">
        <v>16</v>
      </c>
      <c r="B13" s="308">
        <v>1157</v>
      </c>
      <c r="C13" s="308">
        <v>979</v>
      </c>
      <c r="D13" s="304" t="s">
        <v>123</v>
      </c>
      <c r="E13" s="308">
        <v>104</v>
      </c>
      <c r="F13" s="308">
        <v>400</v>
      </c>
      <c r="G13" s="304" t="s">
        <v>123</v>
      </c>
    </row>
    <row r="14" spans="1:7" x14ac:dyDescent="0.2">
      <c r="A14" s="308" t="s">
        <v>17</v>
      </c>
      <c r="B14" s="308">
        <v>1237</v>
      </c>
      <c r="C14" s="308">
        <v>1091</v>
      </c>
      <c r="D14" s="304" t="s">
        <v>123</v>
      </c>
      <c r="E14" s="308">
        <v>106</v>
      </c>
      <c r="F14" s="308">
        <v>379</v>
      </c>
      <c r="G14" s="304" t="s">
        <v>123</v>
      </c>
    </row>
    <row r="15" spans="1:7" x14ac:dyDescent="0.2">
      <c r="A15" s="308" t="s">
        <v>18</v>
      </c>
      <c r="B15" s="308">
        <v>1122</v>
      </c>
      <c r="C15" s="308">
        <v>1134</v>
      </c>
      <c r="D15" s="304" t="s">
        <v>123</v>
      </c>
      <c r="E15" s="308">
        <v>97</v>
      </c>
      <c r="F15" s="308">
        <v>397</v>
      </c>
      <c r="G15" s="304" t="s">
        <v>123</v>
      </c>
    </row>
    <row r="16" spans="1:7" x14ac:dyDescent="0.2">
      <c r="A16" s="308"/>
      <c r="B16" s="308"/>
      <c r="C16" s="308"/>
      <c r="D16" s="304"/>
      <c r="E16" s="308"/>
      <c r="F16" s="308"/>
      <c r="G16" s="304"/>
    </row>
    <row r="17" spans="1:7" x14ac:dyDescent="0.2">
      <c r="A17" s="711">
        <v>2018</v>
      </c>
      <c r="B17" s="308"/>
      <c r="C17" s="308"/>
      <c r="D17" s="304"/>
      <c r="E17" s="308"/>
      <c r="F17" s="308"/>
      <c r="G17" s="304"/>
    </row>
    <row r="18" spans="1:7" ht="12.75" customHeight="1" x14ac:dyDescent="0.2">
      <c r="A18" s="219" t="s">
        <v>15</v>
      </c>
      <c r="B18" s="308">
        <v>1055</v>
      </c>
      <c r="C18" s="717">
        <v>814</v>
      </c>
      <c r="D18" s="304" t="s">
        <v>123</v>
      </c>
      <c r="E18" s="308">
        <v>81</v>
      </c>
      <c r="F18" s="308">
        <v>356</v>
      </c>
      <c r="G18" s="304" t="s">
        <v>123</v>
      </c>
    </row>
    <row r="19" spans="1:7" x14ac:dyDescent="0.2">
      <c r="A19" s="219" t="s">
        <v>16</v>
      </c>
      <c r="B19" s="308">
        <v>989</v>
      </c>
      <c r="C19" s="717">
        <v>1096</v>
      </c>
      <c r="D19" s="304" t="s">
        <v>123</v>
      </c>
      <c r="E19" s="308">
        <v>67</v>
      </c>
      <c r="F19" s="308">
        <v>383</v>
      </c>
      <c r="G19" s="304" t="s">
        <v>123</v>
      </c>
    </row>
    <row r="20" spans="1:7" ht="12.75" customHeight="1" x14ac:dyDescent="0.2">
      <c r="A20" s="219" t="s">
        <v>17</v>
      </c>
      <c r="B20" s="308">
        <v>1225</v>
      </c>
      <c r="C20" s="717">
        <v>1216</v>
      </c>
      <c r="D20" s="304" t="s">
        <v>123</v>
      </c>
      <c r="E20" s="308">
        <v>111</v>
      </c>
      <c r="F20" s="308">
        <v>392</v>
      </c>
      <c r="G20" s="304" t="s">
        <v>123</v>
      </c>
    </row>
    <row r="21" spans="1:7" x14ac:dyDescent="0.2">
      <c r="A21" s="219" t="s">
        <v>18</v>
      </c>
      <c r="B21" s="308">
        <v>1300</v>
      </c>
      <c r="C21" s="717">
        <v>1058</v>
      </c>
      <c r="D21" s="304" t="s">
        <v>123</v>
      </c>
      <c r="E21" s="308">
        <v>112</v>
      </c>
      <c r="F21" s="308">
        <v>373</v>
      </c>
      <c r="G21" s="304" t="s">
        <v>123</v>
      </c>
    </row>
    <row r="22" spans="1:7" ht="32.25" customHeight="1" x14ac:dyDescent="0.2">
      <c r="A22" s="896" t="s">
        <v>569</v>
      </c>
      <c r="B22" s="896"/>
      <c r="C22" s="896"/>
      <c r="D22" s="896"/>
      <c r="E22" s="896"/>
      <c r="F22" s="896"/>
      <c r="G22" s="896"/>
    </row>
    <row r="23" spans="1:7" x14ac:dyDescent="0.2">
      <c r="A23" s="342">
        <v>2013</v>
      </c>
      <c r="B23" s="311">
        <v>96.6</v>
      </c>
      <c r="C23" s="311">
        <v>118.5</v>
      </c>
      <c r="D23" s="297" t="s">
        <v>123</v>
      </c>
      <c r="E23" s="311">
        <v>99.6</v>
      </c>
      <c r="F23" s="311">
        <v>113.9</v>
      </c>
      <c r="G23" s="297" t="s">
        <v>123</v>
      </c>
    </row>
    <row r="24" spans="1:7" ht="12.75" customHeight="1" x14ac:dyDescent="0.2">
      <c r="A24" s="342">
        <v>2014</v>
      </c>
      <c r="B24" s="311">
        <v>96.493931805047197</v>
      </c>
      <c r="C24" s="311">
        <v>104.4</v>
      </c>
      <c r="D24" s="297" t="s">
        <v>123</v>
      </c>
      <c r="E24" s="311" t="e">
        <f>E5/#REF!*100</f>
        <v>#REF!</v>
      </c>
      <c r="F24" s="311">
        <v>105</v>
      </c>
      <c r="G24" s="297" t="s">
        <v>123</v>
      </c>
    </row>
    <row r="25" spans="1:7" x14ac:dyDescent="0.2">
      <c r="A25" s="342">
        <v>2015</v>
      </c>
      <c r="B25" s="297">
        <v>99.1</v>
      </c>
      <c r="C25" s="311">
        <v>140.69999999999999</v>
      </c>
      <c r="D25" s="297" t="s">
        <v>123</v>
      </c>
      <c r="E25" s="297">
        <v>105.4</v>
      </c>
      <c r="F25" s="297">
        <v>107.8</v>
      </c>
      <c r="G25" s="297" t="s">
        <v>123</v>
      </c>
    </row>
    <row r="26" spans="1:7" x14ac:dyDescent="0.2">
      <c r="A26" s="342">
        <v>2016</v>
      </c>
      <c r="B26" s="311">
        <v>89</v>
      </c>
      <c r="C26" s="311">
        <v>93.9</v>
      </c>
      <c r="D26" s="297" t="s">
        <v>123</v>
      </c>
      <c r="E26" s="297">
        <v>82.9</v>
      </c>
      <c r="F26" s="297">
        <v>101.7</v>
      </c>
      <c r="G26" s="297" t="s">
        <v>123</v>
      </c>
    </row>
    <row r="27" spans="1:7" x14ac:dyDescent="0.2">
      <c r="A27" s="342">
        <v>2017</v>
      </c>
      <c r="B27" s="311">
        <v>102.6</v>
      </c>
      <c r="C27" s="311">
        <v>114.3</v>
      </c>
      <c r="D27" s="297" t="s">
        <v>123</v>
      </c>
      <c r="E27" s="297">
        <v>103.2</v>
      </c>
      <c r="F27" s="297">
        <v>115.6</v>
      </c>
      <c r="G27" s="297" t="s">
        <v>123</v>
      </c>
    </row>
    <row r="28" spans="1:7" x14ac:dyDescent="0.2">
      <c r="A28" s="342">
        <v>2018</v>
      </c>
      <c r="B28" s="311">
        <v>100.9</v>
      </c>
      <c r="C28" s="311">
        <v>104</v>
      </c>
      <c r="D28" s="297" t="s">
        <v>123</v>
      </c>
      <c r="E28" s="297">
        <v>96.4</v>
      </c>
      <c r="F28" s="297">
        <v>97</v>
      </c>
      <c r="G28" s="297" t="s">
        <v>123</v>
      </c>
    </row>
    <row r="29" spans="1:7" x14ac:dyDescent="0.2">
      <c r="A29" s="305"/>
      <c r="B29" s="315"/>
      <c r="C29" s="315"/>
      <c r="D29" s="315"/>
      <c r="E29" s="315"/>
      <c r="F29" s="315"/>
      <c r="G29" s="316"/>
    </row>
    <row r="30" spans="1:7" x14ac:dyDescent="0.2">
      <c r="A30" s="457">
        <v>2017</v>
      </c>
      <c r="B30" s="311"/>
      <c r="C30" s="311"/>
      <c r="D30" s="311"/>
      <c r="E30" s="311"/>
      <c r="F30" s="311"/>
      <c r="G30" s="311"/>
    </row>
    <row r="31" spans="1:7" x14ac:dyDescent="0.2">
      <c r="A31" s="305" t="s">
        <v>15</v>
      </c>
      <c r="B31" s="718">
        <v>117.7</v>
      </c>
      <c r="C31" s="718">
        <v>74.400000000000006</v>
      </c>
      <c r="D31" s="719" t="s">
        <v>123</v>
      </c>
      <c r="E31" s="718">
        <v>110.3</v>
      </c>
      <c r="F31" s="718">
        <v>84.9</v>
      </c>
      <c r="G31" s="719" t="s">
        <v>123</v>
      </c>
    </row>
    <row r="32" spans="1:7" x14ac:dyDescent="0.2">
      <c r="A32" s="305" t="s">
        <v>16</v>
      </c>
      <c r="B32" s="313">
        <v>99.7</v>
      </c>
      <c r="C32" s="313">
        <v>126.9</v>
      </c>
      <c r="D32" s="308" t="s">
        <v>123</v>
      </c>
      <c r="E32" s="313">
        <v>97.9</v>
      </c>
      <c r="F32" s="313">
        <v>115.7</v>
      </c>
      <c r="G32" s="305" t="s">
        <v>123</v>
      </c>
    </row>
    <row r="33" spans="1:7" x14ac:dyDescent="0.2">
      <c r="A33" s="305" t="s">
        <v>17</v>
      </c>
      <c r="B33" s="315">
        <v>99.5</v>
      </c>
      <c r="C33" s="315">
        <v>115.5</v>
      </c>
      <c r="D33" s="308" t="s">
        <v>123</v>
      </c>
      <c r="E33" s="315">
        <v>98.2</v>
      </c>
      <c r="F33" s="315">
        <v>107.2</v>
      </c>
      <c r="G33" s="305" t="s">
        <v>123</v>
      </c>
    </row>
    <row r="34" spans="1:7" x14ac:dyDescent="0.2">
      <c r="A34" s="305" t="s">
        <v>18</v>
      </c>
      <c r="B34" s="315">
        <v>97.5</v>
      </c>
      <c r="C34" s="306">
        <v>113.3</v>
      </c>
      <c r="D34" s="308" t="s">
        <v>123</v>
      </c>
      <c r="E34" s="315">
        <v>110</v>
      </c>
      <c r="F34" s="315">
        <v>100</v>
      </c>
      <c r="G34" s="305" t="s">
        <v>123</v>
      </c>
    </row>
    <row r="35" spans="1:7" x14ac:dyDescent="0.2">
      <c r="A35" s="306"/>
      <c r="B35" s="306"/>
      <c r="C35" s="306"/>
      <c r="D35" s="306"/>
      <c r="E35" s="306"/>
      <c r="F35" s="306"/>
      <c r="G35" s="306"/>
    </row>
    <row r="36" spans="1:7" x14ac:dyDescent="0.2">
      <c r="A36" s="711">
        <v>2018</v>
      </c>
      <c r="B36" s="306"/>
      <c r="C36" s="306"/>
      <c r="D36" s="306"/>
      <c r="E36" s="306"/>
      <c r="F36" s="306"/>
      <c r="G36" s="306"/>
    </row>
    <row r="37" spans="1:7" s="285" customFormat="1" x14ac:dyDescent="0.2">
      <c r="A37" s="219" t="s">
        <v>15</v>
      </c>
      <c r="B37" s="306">
        <v>104.1</v>
      </c>
      <c r="C37" s="306">
        <v>104.5</v>
      </c>
      <c r="D37" s="305" t="s">
        <v>123</v>
      </c>
      <c r="E37" s="306">
        <v>102.5</v>
      </c>
      <c r="F37" s="315">
        <v>102</v>
      </c>
      <c r="G37" s="305" t="s">
        <v>123</v>
      </c>
    </row>
    <row r="38" spans="1:7" s="285" customFormat="1" x14ac:dyDescent="0.2">
      <c r="A38" s="219" t="s">
        <v>16</v>
      </c>
      <c r="B38" s="316">
        <v>85.5</v>
      </c>
      <c r="C38" s="316">
        <v>112</v>
      </c>
      <c r="D38" s="316" t="s">
        <v>123</v>
      </c>
      <c r="E38" s="316">
        <v>64.599999999999994</v>
      </c>
      <c r="F38" s="316">
        <v>95.8</v>
      </c>
      <c r="G38" s="316" t="s">
        <v>123</v>
      </c>
    </row>
    <row r="39" spans="1:7" x14ac:dyDescent="0.2">
      <c r="A39" s="219" t="s">
        <v>17</v>
      </c>
      <c r="B39" s="316">
        <v>99</v>
      </c>
      <c r="C39" s="316">
        <v>111.5</v>
      </c>
      <c r="D39" s="316" t="s">
        <v>123</v>
      </c>
      <c r="E39" s="316">
        <v>104.7</v>
      </c>
      <c r="F39" s="316">
        <v>103.4</v>
      </c>
      <c r="G39" s="316" t="s">
        <v>123</v>
      </c>
    </row>
    <row r="40" spans="1:7" x14ac:dyDescent="0.2">
      <c r="A40" s="720" t="s">
        <v>18</v>
      </c>
      <c r="B40" s="721">
        <v>115.9</v>
      </c>
      <c r="C40" s="721">
        <v>93.3</v>
      </c>
      <c r="D40" s="721" t="s">
        <v>123</v>
      </c>
      <c r="E40" s="721">
        <v>115.5</v>
      </c>
      <c r="F40" s="721">
        <v>94</v>
      </c>
      <c r="G40" s="721" t="s">
        <v>123</v>
      </c>
    </row>
  </sheetData>
  <mergeCells count="4">
    <mergeCell ref="A3:A4"/>
    <mergeCell ref="B3:D3"/>
    <mergeCell ref="E3:G3"/>
    <mergeCell ref="A22:G22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1:L23"/>
  <sheetViews>
    <sheetView workbookViewId="0">
      <selection activeCell="H32" sqref="H32"/>
    </sheetView>
  </sheetViews>
  <sheetFormatPr defaultRowHeight="15" x14ac:dyDescent="0.25"/>
  <cols>
    <col min="1" max="2" width="9.140625" style="190"/>
    <col min="3" max="3" width="11.85546875" style="190" customWidth="1"/>
    <col min="4" max="4" width="12.85546875" style="190" customWidth="1"/>
    <col min="5" max="5" width="12.5703125" style="190" customWidth="1"/>
    <col min="6" max="6" width="11.42578125" style="190" customWidth="1"/>
    <col min="7" max="7" width="15" style="190" customWidth="1"/>
    <col min="8" max="16384" width="9.140625" style="190"/>
  </cols>
  <sheetData>
    <row r="1" spans="1:12" x14ac:dyDescent="0.25">
      <c r="A1" s="188" t="s">
        <v>534</v>
      </c>
      <c r="B1" s="189"/>
      <c r="C1" s="189"/>
      <c r="D1" s="189"/>
      <c r="E1" s="189"/>
      <c r="F1" s="189"/>
      <c r="G1" s="189"/>
    </row>
    <row r="2" spans="1:12" x14ac:dyDescent="0.25">
      <c r="A2" s="191" t="s">
        <v>357</v>
      </c>
      <c r="B2" s="189"/>
      <c r="C2" s="189"/>
      <c r="D2" s="189"/>
      <c r="E2" s="189"/>
      <c r="F2" s="189"/>
      <c r="G2" s="189"/>
    </row>
    <row r="3" spans="1:12" ht="15" customHeight="1" x14ac:dyDescent="0.25">
      <c r="A3" s="897"/>
      <c r="B3" s="898" t="s">
        <v>721</v>
      </c>
      <c r="C3" s="898"/>
      <c r="D3" s="898"/>
      <c r="E3" s="898" t="s">
        <v>358</v>
      </c>
      <c r="F3" s="898"/>
      <c r="G3" s="899"/>
    </row>
    <row r="4" spans="1:12" x14ac:dyDescent="0.25">
      <c r="A4" s="897"/>
      <c r="B4" s="898"/>
      <c r="C4" s="898"/>
      <c r="D4" s="898"/>
      <c r="E4" s="898"/>
      <c r="F4" s="898"/>
      <c r="G4" s="899"/>
    </row>
    <row r="5" spans="1:12" ht="29.25" customHeight="1" x14ac:dyDescent="0.25">
      <c r="A5" s="897"/>
      <c r="B5" s="898" t="s">
        <v>722</v>
      </c>
      <c r="C5" s="898" t="s">
        <v>359</v>
      </c>
      <c r="D5" s="898" t="s">
        <v>360</v>
      </c>
      <c r="E5" s="898" t="s">
        <v>361</v>
      </c>
      <c r="F5" s="898" t="s">
        <v>359</v>
      </c>
      <c r="G5" s="899" t="s">
        <v>360</v>
      </c>
    </row>
    <row r="6" spans="1:12" ht="29.25" customHeight="1" x14ac:dyDescent="0.25">
      <c r="A6" s="897"/>
      <c r="B6" s="898"/>
      <c r="C6" s="898"/>
      <c r="D6" s="898"/>
      <c r="E6" s="898"/>
      <c r="F6" s="898"/>
      <c r="G6" s="899"/>
    </row>
    <row r="7" spans="1:12" x14ac:dyDescent="0.25">
      <c r="A7" s="217">
        <v>2014</v>
      </c>
      <c r="B7" s="104">
        <v>25350</v>
      </c>
      <c r="C7" s="102">
        <v>87722</v>
      </c>
      <c r="D7" s="102">
        <v>6340</v>
      </c>
      <c r="E7" s="103">
        <v>122.4</v>
      </c>
      <c r="F7" s="103">
        <v>117.1</v>
      </c>
      <c r="G7" s="103">
        <v>78.513931888544903</v>
      </c>
    </row>
    <row r="8" spans="1:12" x14ac:dyDescent="0.25">
      <c r="A8" s="217">
        <v>2015</v>
      </c>
      <c r="B8" s="104">
        <v>25101</v>
      </c>
      <c r="C8" s="102">
        <v>41507</v>
      </c>
      <c r="D8" s="102">
        <v>9171</v>
      </c>
      <c r="E8" s="218">
        <v>99</v>
      </c>
      <c r="F8" s="102">
        <v>47.3</v>
      </c>
      <c r="G8" s="102">
        <v>144.69999999999999</v>
      </c>
    </row>
    <row r="9" spans="1:12" x14ac:dyDescent="0.25">
      <c r="A9" s="217">
        <v>2016</v>
      </c>
      <c r="B9" s="104">
        <v>23924</v>
      </c>
      <c r="C9" s="102">
        <v>43651</v>
      </c>
      <c r="D9" s="102">
        <v>28500</v>
      </c>
      <c r="E9" s="218">
        <v>95.3</v>
      </c>
      <c r="F9" s="102">
        <v>105.2</v>
      </c>
      <c r="G9" s="102">
        <v>310.8</v>
      </c>
    </row>
    <row r="10" spans="1:12" x14ac:dyDescent="0.25">
      <c r="A10" s="217">
        <v>2017</v>
      </c>
      <c r="B10" s="104">
        <v>23288</v>
      </c>
      <c r="C10" s="102">
        <v>40980</v>
      </c>
      <c r="D10" s="102">
        <v>17132</v>
      </c>
      <c r="E10" s="218">
        <v>97.3</v>
      </c>
      <c r="F10" s="102">
        <v>93.9</v>
      </c>
      <c r="G10" s="102">
        <v>60.1</v>
      </c>
      <c r="J10" s="458"/>
      <c r="K10" s="458"/>
      <c r="L10" s="458"/>
    </row>
    <row r="11" spans="1:12" x14ac:dyDescent="0.25">
      <c r="A11" s="217">
        <v>2018</v>
      </c>
      <c r="B11" s="104">
        <v>23956</v>
      </c>
      <c r="C11" s="102">
        <v>39672</v>
      </c>
      <c r="D11" s="102">
        <v>18556</v>
      </c>
      <c r="E11" s="218">
        <v>102.9</v>
      </c>
      <c r="F11" s="102">
        <v>96.8</v>
      </c>
      <c r="G11" s="102">
        <v>108.3</v>
      </c>
    </row>
    <row r="12" spans="1:12" x14ac:dyDescent="0.25">
      <c r="A12" s="219"/>
      <c r="B12" s="110"/>
      <c r="C12" s="110"/>
      <c r="D12" s="110"/>
      <c r="E12" s="122"/>
      <c r="F12" s="122"/>
      <c r="G12" s="122"/>
    </row>
    <row r="13" spans="1:12" x14ac:dyDescent="0.25">
      <c r="A13" s="352">
        <v>2017</v>
      </c>
      <c r="B13" s="352"/>
      <c r="C13" s="352"/>
      <c r="D13" s="352"/>
      <c r="E13" s="353"/>
      <c r="F13" s="353"/>
      <c r="G13" s="351"/>
    </row>
    <row r="14" spans="1:12" x14ac:dyDescent="0.25">
      <c r="A14" s="365" t="s">
        <v>15</v>
      </c>
      <c r="B14" s="352">
        <v>5596</v>
      </c>
      <c r="C14" s="352">
        <v>10285</v>
      </c>
      <c r="D14" s="352">
        <v>4698</v>
      </c>
      <c r="E14" s="366">
        <v>91.6</v>
      </c>
      <c r="F14" s="366">
        <v>96.6</v>
      </c>
      <c r="G14" s="366">
        <v>58.3</v>
      </c>
    </row>
    <row r="15" spans="1:12" x14ac:dyDescent="0.25">
      <c r="A15" s="365" t="s">
        <v>16</v>
      </c>
      <c r="B15" s="352">
        <v>5993</v>
      </c>
      <c r="C15" s="352">
        <v>9849</v>
      </c>
      <c r="D15" s="371">
        <v>3694</v>
      </c>
      <c r="E15" s="372">
        <v>95.9</v>
      </c>
      <c r="F15" s="372">
        <v>93.3</v>
      </c>
      <c r="G15" s="372">
        <v>50.5</v>
      </c>
    </row>
    <row r="16" spans="1:12" x14ac:dyDescent="0.25">
      <c r="A16" s="365" t="s">
        <v>17</v>
      </c>
      <c r="B16" s="352">
        <v>5638</v>
      </c>
      <c r="C16" s="352">
        <v>10078</v>
      </c>
      <c r="D16" s="371">
        <v>3999</v>
      </c>
      <c r="E16" s="372">
        <v>98.9</v>
      </c>
      <c r="F16" s="372">
        <v>98.1</v>
      </c>
      <c r="G16" s="372">
        <v>53.6</v>
      </c>
    </row>
    <row r="17" spans="1:12" x14ac:dyDescent="0.25">
      <c r="A17" s="105" t="s">
        <v>18</v>
      </c>
      <c r="B17" s="348">
        <v>6061</v>
      </c>
      <c r="C17" s="348">
        <v>10768</v>
      </c>
      <c r="D17" s="348">
        <v>4741</v>
      </c>
      <c r="E17" s="349">
        <v>103.4</v>
      </c>
      <c r="F17" s="348">
        <v>88.5</v>
      </c>
      <c r="G17" s="348">
        <v>83.7</v>
      </c>
    </row>
    <row r="18" spans="1:12" x14ac:dyDescent="0.25">
      <c r="A18" s="350"/>
      <c r="B18" s="350"/>
      <c r="C18" s="350"/>
      <c r="D18" s="350"/>
      <c r="E18" s="350"/>
      <c r="F18" s="350"/>
      <c r="G18" s="350"/>
    </row>
    <row r="19" spans="1:12" x14ac:dyDescent="0.25">
      <c r="A19" s="352">
        <v>2018</v>
      </c>
    </row>
    <row r="20" spans="1:12" x14ac:dyDescent="0.25">
      <c r="A20" s="365" t="s">
        <v>15</v>
      </c>
      <c r="B20" s="365">
        <v>5825</v>
      </c>
      <c r="C20" s="365">
        <v>9990</v>
      </c>
      <c r="D20" s="365">
        <v>4666</v>
      </c>
      <c r="E20" s="365">
        <v>104.1</v>
      </c>
      <c r="F20" s="365">
        <v>97.1</v>
      </c>
      <c r="G20" s="365">
        <v>99.3</v>
      </c>
    </row>
    <row r="21" spans="1:12" x14ac:dyDescent="0.25">
      <c r="A21" s="543" t="s">
        <v>16</v>
      </c>
      <c r="B21" s="544">
        <v>6175</v>
      </c>
      <c r="C21" s="544">
        <v>9156</v>
      </c>
      <c r="D21" s="544">
        <v>4710</v>
      </c>
      <c r="E21" s="545">
        <v>103</v>
      </c>
      <c r="F21" s="545">
        <v>93</v>
      </c>
      <c r="G21" s="545">
        <v>127.5</v>
      </c>
      <c r="H21" s="350"/>
    </row>
    <row r="22" spans="1:12" x14ac:dyDescent="0.25">
      <c r="A22" s="365" t="s">
        <v>17</v>
      </c>
      <c r="B22" s="352">
        <v>5880</v>
      </c>
      <c r="C22" s="352">
        <v>10049</v>
      </c>
      <c r="D22" s="352">
        <v>4095</v>
      </c>
      <c r="E22" s="352">
        <v>104.3</v>
      </c>
      <c r="F22" s="352">
        <v>99.7</v>
      </c>
      <c r="G22" s="352">
        <v>102.4</v>
      </c>
      <c r="H22" s="350"/>
    </row>
    <row r="23" spans="1:12" x14ac:dyDescent="0.25">
      <c r="A23" s="514" t="s">
        <v>18</v>
      </c>
      <c r="B23" s="562">
        <v>6076</v>
      </c>
      <c r="C23" s="562">
        <v>10477</v>
      </c>
      <c r="D23" s="562">
        <v>5085</v>
      </c>
      <c r="E23" s="562">
        <v>100.2</v>
      </c>
      <c r="F23" s="562">
        <v>97.3</v>
      </c>
      <c r="G23" s="562">
        <v>107.3</v>
      </c>
      <c r="I23" s="458"/>
      <c r="J23" s="458"/>
      <c r="K23" s="458"/>
      <c r="L23" s="458"/>
    </row>
  </sheetData>
  <mergeCells count="9">
    <mergeCell ref="A3:A6"/>
    <mergeCell ref="B3:D4"/>
    <mergeCell ref="E3:G4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Normal="100" workbookViewId="0">
      <selection activeCell="W9" sqref="W9"/>
    </sheetView>
  </sheetViews>
  <sheetFormatPr defaultRowHeight="15" x14ac:dyDescent="0.25"/>
  <cols>
    <col min="1" max="1" width="3.85546875" style="92" customWidth="1"/>
    <col min="2" max="2" width="24.85546875" style="92" customWidth="1"/>
    <col min="3" max="7" width="7.140625" style="92" customWidth="1"/>
    <col min="8" max="12" width="8" style="92" customWidth="1"/>
    <col min="13" max="13" width="8" style="145" customWidth="1"/>
    <col min="14" max="20" width="8" style="92" customWidth="1"/>
    <col min="21" max="16384" width="9.140625" style="92"/>
  </cols>
  <sheetData>
    <row r="1" spans="1:20" x14ac:dyDescent="0.25">
      <c r="A1" s="71" t="s">
        <v>27</v>
      </c>
      <c r="B1" s="93"/>
      <c r="C1" s="93"/>
      <c r="D1" s="93"/>
      <c r="E1" s="93"/>
      <c r="F1" s="93"/>
      <c r="G1" s="93"/>
      <c r="K1" s="393"/>
      <c r="L1" s="393"/>
      <c r="M1" s="92"/>
      <c r="N1" s="93"/>
      <c r="O1" s="93"/>
      <c r="P1" s="93"/>
      <c r="Q1" s="93"/>
      <c r="R1" s="93"/>
      <c r="S1" s="93"/>
    </row>
    <row r="2" spans="1:20" x14ac:dyDescent="0.25">
      <c r="A2" s="52" t="s">
        <v>28</v>
      </c>
      <c r="B2" s="93"/>
      <c r="C2" s="93"/>
      <c r="D2" s="93"/>
      <c r="E2" s="93"/>
      <c r="F2" s="93"/>
      <c r="G2" s="93"/>
      <c r="K2" s="393"/>
      <c r="L2" s="393"/>
      <c r="M2" s="92"/>
      <c r="N2" s="93"/>
      <c r="O2" s="93"/>
      <c r="P2" s="93"/>
      <c r="Q2" s="93"/>
      <c r="R2" s="93"/>
      <c r="S2" s="93"/>
    </row>
    <row r="3" spans="1:20" x14ac:dyDescent="0.25">
      <c r="B3" s="53"/>
      <c r="C3" s="53"/>
      <c r="D3" s="53"/>
      <c r="E3" s="53"/>
      <c r="F3" s="53"/>
      <c r="G3" s="53"/>
      <c r="K3" s="393"/>
      <c r="L3" s="393"/>
      <c r="T3" s="51" t="s">
        <v>29</v>
      </c>
    </row>
    <row r="4" spans="1:20" x14ac:dyDescent="0.25">
      <c r="A4" s="750"/>
      <c r="B4" s="751"/>
      <c r="C4" s="746">
        <v>2014</v>
      </c>
      <c r="D4" s="746">
        <v>2015</v>
      </c>
      <c r="E4" s="746">
        <v>2016</v>
      </c>
      <c r="F4" s="746">
        <v>2017</v>
      </c>
      <c r="G4" s="748">
        <v>2018</v>
      </c>
      <c r="H4" s="743">
        <v>2018</v>
      </c>
      <c r="I4" s="744"/>
      <c r="J4" s="744"/>
      <c r="K4" s="744"/>
      <c r="L4" s="744"/>
      <c r="M4" s="744"/>
      <c r="N4" s="744"/>
      <c r="O4" s="744"/>
      <c r="P4" s="744"/>
      <c r="Q4" s="744"/>
      <c r="R4" s="744"/>
      <c r="S4" s="745"/>
      <c r="T4" s="662">
        <v>2019</v>
      </c>
    </row>
    <row r="5" spans="1:20" ht="25.5" x14ac:dyDescent="0.25">
      <c r="A5" s="750"/>
      <c r="B5" s="751"/>
      <c r="C5" s="747"/>
      <c r="D5" s="747"/>
      <c r="E5" s="747"/>
      <c r="F5" s="747"/>
      <c r="G5" s="748"/>
      <c r="H5" s="471" t="s">
        <v>663</v>
      </c>
      <c r="I5" s="471" t="s">
        <v>632</v>
      </c>
      <c r="J5" s="471" t="s">
        <v>633</v>
      </c>
      <c r="K5" s="379" t="s">
        <v>662</v>
      </c>
      <c r="L5" s="471" t="s">
        <v>634</v>
      </c>
      <c r="M5" s="379" t="s">
        <v>664</v>
      </c>
      <c r="N5" s="379" t="s">
        <v>725</v>
      </c>
      <c r="O5" s="379" t="s">
        <v>726</v>
      </c>
      <c r="P5" s="379" t="s">
        <v>631</v>
      </c>
      <c r="Q5" s="471" t="s">
        <v>635</v>
      </c>
      <c r="R5" s="379" t="s">
        <v>727</v>
      </c>
      <c r="S5" s="471" t="s">
        <v>636</v>
      </c>
      <c r="T5" s="471" t="s">
        <v>663</v>
      </c>
    </row>
    <row r="6" spans="1:20" ht="29.25" customHeight="1" x14ac:dyDescent="0.25">
      <c r="A6" s="749" t="s">
        <v>30</v>
      </c>
      <c r="B6" s="749"/>
      <c r="C6" s="333" t="s">
        <v>1074</v>
      </c>
      <c r="D6" s="333" t="s">
        <v>1075</v>
      </c>
      <c r="E6" s="590">
        <v>1344</v>
      </c>
      <c r="F6" s="394">
        <v>1331</v>
      </c>
      <c r="G6" s="394">
        <v>1358</v>
      </c>
      <c r="H6" s="333">
        <v>1321</v>
      </c>
      <c r="I6" s="333">
        <v>1349</v>
      </c>
      <c r="J6" s="394">
        <v>1346</v>
      </c>
      <c r="K6" s="394">
        <v>1345</v>
      </c>
      <c r="L6" s="515">
        <v>1356</v>
      </c>
      <c r="M6" s="515">
        <v>1360</v>
      </c>
      <c r="N6" s="591">
        <v>1361</v>
      </c>
      <c r="O6" s="592">
        <v>1364</v>
      </c>
      <c r="P6" s="592">
        <v>1368</v>
      </c>
      <c r="Q6" s="367">
        <v>1372</v>
      </c>
      <c r="R6" s="367">
        <v>1364</v>
      </c>
      <c r="S6" s="593">
        <v>1382</v>
      </c>
      <c r="T6" s="593">
        <v>1377</v>
      </c>
    </row>
    <row r="7" spans="1:20" ht="38.25" x14ac:dyDescent="0.25">
      <c r="A7" s="237" t="s">
        <v>31</v>
      </c>
      <c r="B7" s="238" t="s">
        <v>32</v>
      </c>
      <c r="C7" s="333" t="s">
        <v>1076</v>
      </c>
      <c r="D7" s="333" t="s">
        <v>1077</v>
      </c>
      <c r="E7" s="590">
        <v>1147</v>
      </c>
      <c r="F7" s="394">
        <v>1165</v>
      </c>
      <c r="G7" s="394">
        <v>1157</v>
      </c>
      <c r="H7" s="333">
        <v>1128</v>
      </c>
      <c r="I7" s="333">
        <v>1149</v>
      </c>
      <c r="J7" s="394">
        <v>1116</v>
      </c>
      <c r="K7" s="394">
        <v>1151</v>
      </c>
      <c r="L7" s="394">
        <v>1168</v>
      </c>
      <c r="M7" s="394">
        <v>1189</v>
      </c>
      <c r="N7" s="580">
        <v>1178</v>
      </c>
      <c r="O7" s="593">
        <v>1181</v>
      </c>
      <c r="P7" s="593">
        <v>1163</v>
      </c>
      <c r="Q7" s="367">
        <v>1140</v>
      </c>
      <c r="R7" s="367">
        <v>1152</v>
      </c>
      <c r="S7" s="593">
        <v>1152</v>
      </c>
      <c r="T7" s="593">
        <v>1144</v>
      </c>
    </row>
    <row r="8" spans="1:20" ht="25.5" x14ac:dyDescent="0.25">
      <c r="A8" s="237" t="s">
        <v>33</v>
      </c>
      <c r="B8" s="238" t="s">
        <v>34</v>
      </c>
      <c r="C8" s="333" t="s">
        <v>1078</v>
      </c>
      <c r="D8" s="333" t="s">
        <v>1079</v>
      </c>
      <c r="E8" s="590">
        <v>1769</v>
      </c>
      <c r="F8" s="394">
        <v>1771</v>
      </c>
      <c r="G8" s="394">
        <v>1810</v>
      </c>
      <c r="H8" s="333">
        <v>1757</v>
      </c>
      <c r="I8" s="333">
        <v>1805</v>
      </c>
      <c r="J8" s="394">
        <v>1793</v>
      </c>
      <c r="K8" s="394">
        <v>1776</v>
      </c>
      <c r="L8" s="394">
        <v>1875</v>
      </c>
      <c r="M8" s="394">
        <v>1837</v>
      </c>
      <c r="N8" s="580">
        <v>1843</v>
      </c>
      <c r="O8" s="593">
        <v>1812</v>
      </c>
      <c r="P8" s="593">
        <v>1803</v>
      </c>
      <c r="Q8" s="367">
        <v>1875</v>
      </c>
      <c r="R8" s="367">
        <v>1745</v>
      </c>
      <c r="S8" s="593">
        <v>1798</v>
      </c>
      <c r="T8" s="593">
        <v>1825</v>
      </c>
    </row>
    <row r="9" spans="1:20" ht="25.5" x14ac:dyDescent="0.25">
      <c r="A9" s="237" t="s">
        <v>35</v>
      </c>
      <c r="B9" s="238" t="s">
        <v>36</v>
      </c>
      <c r="C9" s="333">
        <v>925</v>
      </c>
      <c r="D9" s="333">
        <v>937</v>
      </c>
      <c r="E9" s="590">
        <v>960</v>
      </c>
      <c r="F9" s="394">
        <v>968</v>
      </c>
      <c r="G9" s="394">
        <v>1017</v>
      </c>
      <c r="H9" s="333">
        <v>1002</v>
      </c>
      <c r="I9" s="333">
        <v>996</v>
      </c>
      <c r="J9" s="394">
        <v>981</v>
      </c>
      <c r="K9" s="394">
        <v>1007</v>
      </c>
      <c r="L9" s="394">
        <v>1001</v>
      </c>
      <c r="M9" s="394">
        <v>1021</v>
      </c>
      <c r="N9" s="580">
        <v>1030</v>
      </c>
      <c r="O9" s="593">
        <v>1025</v>
      </c>
      <c r="P9" s="593">
        <v>1020</v>
      </c>
      <c r="Q9" s="367">
        <v>1032</v>
      </c>
      <c r="R9" s="367">
        <v>1039</v>
      </c>
      <c r="S9" s="593">
        <v>1055</v>
      </c>
      <c r="T9" s="593">
        <v>1058</v>
      </c>
    </row>
    <row r="10" spans="1:20" ht="66" customHeight="1" x14ac:dyDescent="0.25">
      <c r="A10" s="237" t="s">
        <v>37</v>
      </c>
      <c r="B10" s="238" t="s">
        <v>38</v>
      </c>
      <c r="C10" s="333" t="s">
        <v>1080</v>
      </c>
      <c r="D10" s="333" t="s">
        <v>1081</v>
      </c>
      <c r="E10" s="590">
        <v>1755</v>
      </c>
      <c r="F10" s="394">
        <v>1760</v>
      </c>
      <c r="G10" s="394">
        <v>1854</v>
      </c>
      <c r="H10" s="333">
        <v>1814</v>
      </c>
      <c r="I10" s="333">
        <v>1835</v>
      </c>
      <c r="J10" s="394">
        <v>1803</v>
      </c>
      <c r="K10" s="394">
        <v>1810</v>
      </c>
      <c r="L10" s="394">
        <v>1872</v>
      </c>
      <c r="M10" s="394">
        <v>1858</v>
      </c>
      <c r="N10" s="580">
        <v>1860</v>
      </c>
      <c r="O10" s="593">
        <v>1865</v>
      </c>
      <c r="P10" s="593">
        <v>1872</v>
      </c>
      <c r="Q10" s="367">
        <v>1894</v>
      </c>
      <c r="R10" s="367">
        <v>1865</v>
      </c>
      <c r="S10" s="593">
        <v>1895</v>
      </c>
      <c r="T10" s="593">
        <v>1932</v>
      </c>
    </row>
    <row r="11" spans="1:20" ht="89.25" x14ac:dyDescent="0.25">
      <c r="A11" s="237" t="s">
        <v>39</v>
      </c>
      <c r="B11" s="238" t="s">
        <v>40</v>
      </c>
      <c r="C11" s="333" t="s">
        <v>1082</v>
      </c>
      <c r="D11" s="333" t="s">
        <v>1083</v>
      </c>
      <c r="E11" s="590">
        <v>1101</v>
      </c>
      <c r="F11" s="394">
        <v>1114</v>
      </c>
      <c r="G11" s="394">
        <v>1204</v>
      </c>
      <c r="H11" s="333">
        <v>1167</v>
      </c>
      <c r="I11" s="333">
        <v>1175</v>
      </c>
      <c r="J11" s="394">
        <v>1160</v>
      </c>
      <c r="K11" s="394">
        <v>1176</v>
      </c>
      <c r="L11" s="394">
        <v>1190</v>
      </c>
      <c r="M11" s="394">
        <v>1203</v>
      </c>
      <c r="N11" s="580">
        <v>1203</v>
      </c>
      <c r="O11" s="593">
        <v>1208</v>
      </c>
      <c r="P11" s="593">
        <v>1225</v>
      </c>
      <c r="Q11" s="367">
        <v>1243</v>
      </c>
      <c r="R11" s="367">
        <v>1238</v>
      </c>
      <c r="S11" s="593">
        <v>1251</v>
      </c>
      <c r="T11" s="593">
        <v>1239</v>
      </c>
    </row>
    <row r="12" spans="1:20" ht="25.5" x14ac:dyDescent="0.25">
      <c r="A12" s="237" t="s">
        <v>41</v>
      </c>
      <c r="B12" s="238" t="s">
        <v>42</v>
      </c>
      <c r="C12" s="333">
        <v>849</v>
      </c>
      <c r="D12" s="333">
        <v>831</v>
      </c>
      <c r="E12" s="590">
        <v>857</v>
      </c>
      <c r="F12" s="394">
        <v>874</v>
      </c>
      <c r="G12" s="394">
        <v>914</v>
      </c>
      <c r="H12" s="333">
        <v>894</v>
      </c>
      <c r="I12" s="333">
        <v>897</v>
      </c>
      <c r="J12" s="394">
        <v>881</v>
      </c>
      <c r="K12" s="394">
        <v>892</v>
      </c>
      <c r="L12" s="394">
        <v>891</v>
      </c>
      <c r="M12" s="394">
        <v>909</v>
      </c>
      <c r="N12" s="580">
        <v>897</v>
      </c>
      <c r="O12" s="593">
        <v>912</v>
      </c>
      <c r="P12" s="593">
        <v>941</v>
      </c>
      <c r="Q12" s="367">
        <v>938</v>
      </c>
      <c r="R12" s="367">
        <v>950</v>
      </c>
      <c r="S12" s="593">
        <v>960</v>
      </c>
      <c r="T12" s="593">
        <v>970</v>
      </c>
    </row>
    <row r="13" spans="1:20" ht="63.75" x14ac:dyDescent="0.25">
      <c r="A13" s="237" t="s">
        <v>43</v>
      </c>
      <c r="B13" s="238" t="s">
        <v>44</v>
      </c>
      <c r="C13" s="333">
        <v>973</v>
      </c>
      <c r="D13" s="333">
        <v>961</v>
      </c>
      <c r="E13" s="590">
        <v>935</v>
      </c>
      <c r="F13" s="394">
        <v>939</v>
      </c>
      <c r="G13" s="394">
        <v>988</v>
      </c>
      <c r="H13" s="333">
        <v>951</v>
      </c>
      <c r="I13" s="333">
        <v>973</v>
      </c>
      <c r="J13" s="394">
        <v>963</v>
      </c>
      <c r="K13" s="394">
        <v>972</v>
      </c>
      <c r="L13" s="394">
        <v>994</v>
      </c>
      <c r="M13" s="394">
        <v>988</v>
      </c>
      <c r="N13" s="580">
        <v>977</v>
      </c>
      <c r="O13" s="593">
        <v>989</v>
      </c>
      <c r="P13" s="593">
        <v>991</v>
      </c>
      <c r="Q13" s="367">
        <v>1028</v>
      </c>
      <c r="R13" s="367">
        <v>1011</v>
      </c>
      <c r="S13" s="593">
        <v>1013</v>
      </c>
      <c r="T13" s="593">
        <v>999</v>
      </c>
    </row>
    <row r="14" spans="1:20" ht="25.5" x14ac:dyDescent="0.25">
      <c r="A14" s="237" t="s">
        <v>45</v>
      </c>
      <c r="B14" s="238" t="s">
        <v>46</v>
      </c>
      <c r="C14" s="333">
        <v>992</v>
      </c>
      <c r="D14" s="333" t="s">
        <v>1084</v>
      </c>
      <c r="E14" s="590">
        <v>1004</v>
      </c>
      <c r="F14" s="394">
        <v>1009</v>
      </c>
      <c r="G14" s="394">
        <v>1028</v>
      </c>
      <c r="H14" s="333">
        <v>1008</v>
      </c>
      <c r="I14" s="333">
        <v>1017</v>
      </c>
      <c r="J14" s="394">
        <v>1008</v>
      </c>
      <c r="K14" s="394">
        <v>1013</v>
      </c>
      <c r="L14" s="394">
        <v>1020</v>
      </c>
      <c r="M14" s="394">
        <v>1040</v>
      </c>
      <c r="N14" s="580">
        <v>1034</v>
      </c>
      <c r="O14" s="593">
        <v>1017</v>
      </c>
      <c r="P14" s="593">
        <v>1042</v>
      </c>
      <c r="Q14" s="367">
        <v>1041</v>
      </c>
      <c r="R14" s="367">
        <v>1051</v>
      </c>
      <c r="S14" s="593">
        <v>1052</v>
      </c>
      <c r="T14" s="593">
        <v>1025</v>
      </c>
    </row>
    <row r="15" spans="1:20" ht="64.5" customHeight="1" x14ac:dyDescent="0.25">
      <c r="A15" s="237" t="s">
        <v>47</v>
      </c>
      <c r="B15" s="238" t="s">
        <v>48</v>
      </c>
      <c r="C15" s="333">
        <v>892</v>
      </c>
      <c r="D15" s="333">
        <v>931</v>
      </c>
      <c r="E15" s="590">
        <v>895</v>
      </c>
      <c r="F15" s="394">
        <v>897</v>
      </c>
      <c r="G15" s="394">
        <v>907</v>
      </c>
      <c r="H15" s="333">
        <v>891</v>
      </c>
      <c r="I15" s="333">
        <v>917</v>
      </c>
      <c r="J15" s="394">
        <v>893</v>
      </c>
      <c r="K15" s="394">
        <v>894</v>
      </c>
      <c r="L15" s="394">
        <v>896</v>
      </c>
      <c r="M15" s="394">
        <v>896</v>
      </c>
      <c r="N15" s="580">
        <v>881</v>
      </c>
      <c r="O15" s="593">
        <v>876</v>
      </c>
      <c r="P15" s="593">
        <v>903</v>
      </c>
      <c r="Q15" s="367">
        <v>905</v>
      </c>
      <c r="R15" s="367">
        <v>914</v>
      </c>
      <c r="S15" s="593">
        <v>1021</v>
      </c>
      <c r="T15" s="593">
        <v>946</v>
      </c>
    </row>
    <row r="16" spans="1:20" ht="25.5" x14ac:dyDescent="0.25">
      <c r="A16" s="237" t="s">
        <v>49</v>
      </c>
      <c r="B16" s="238" t="s">
        <v>50</v>
      </c>
      <c r="C16" s="333" t="s">
        <v>1085</v>
      </c>
      <c r="D16" s="333" t="s">
        <v>1086</v>
      </c>
      <c r="E16" s="590">
        <v>1928</v>
      </c>
      <c r="F16" s="394">
        <v>1882</v>
      </c>
      <c r="G16" s="394">
        <v>1972</v>
      </c>
      <c r="H16" s="333">
        <v>1343</v>
      </c>
      <c r="I16" s="333">
        <v>1975</v>
      </c>
      <c r="J16" s="394">
        <v>2227</v>
      </c>
      <c r="K16" s="394">
        <v>2028</v>
      </c>
      <c r="L16" s="394">
        <v>1973</v>
      </c>
      <c r="M16" s="394">
        <v>1957</v>
      </c>
      <c r="N16" s="580">
        <v>1963</v>
      </c>
      <c r="O16" s="593">
        <v>1984</v>
      </c>
      <c r="P16" s="593">
        <v>1997</v>
      </c>
      <c r="Q16" s="367">
        <v>1959</v>
      </c>
      <c r="R16" s="367">
        <v>1960</v>
      </c>
      <c r="S16" s="593">
        <v>1964</v>
      </c>
      <c r="T16" s="593">
        <v>1991</v>
      </c>
    </row>
    <row r="17" spans="1:20" ht="38.25" x14ac:dyDescent="0.25">
      <c r="A17" s="237" t="s">
        <v>51</v>
      </c>
      <c r="B17" s="238" t="s">
        <v>52</v>
      </c>
      <c r="C17" s="333" t="s">
        <v>1087</v>
      </c>
      <c r="D17" s="333" t="s">
        <v>1088</v>
      </c>
      <c r="E17" s="590">
        <v>2071</v>
      </c>
      <c r="F17" s="394">
        <v>2159</v>
      </c>
      <c r="G17" s="394">
        <v>2218</v>
      </c>
      <c r="H17" s="333">
        <v>2120</v>
      </c>
      <c r="I17" s="333">
        <v>2217</v>
      </c>
      <c r="J17" s="394">
        <v>2226</v>
      </c>
      <c r="K17" s="394">
        <v>2201</v>
      </c>
      <c r="L17" s="394">
        <v>2149</v>
      </c>
      <c r="M17" s="394">
        <v>2195</v>
      </c>
      <c r="N17" s="580">
        <v>2206</v>
      </c>
      <c r="O17" s="593">
        <v>2351</v>
      </c>
      <c r="P17" s="593">
        <v>2282</v>
      </c>
      <c r="Q17" s="367">
        <v>2166</v>
      </c>
      <c r="R17" s="367">
        <v>2195</v>
      </c>
      <c r="S17" s="593">
        <v>2264</v>
      </c>
      <c r="T17" s="593">
        <v>2197</v>
      </c>
    </row>
    <row r="18" spans="1:20" ht="25.5" x14ac:dyDescent="0.25">
      <c r="A18" s="237" t="s">
        <v>53</v>
      </c>
      <c r="B18" s="238" t="s">
        <v>54</v>
      </c>
      <c r="C18" s="333" t="s">
        <v>1089</v>
      </c>
      <c r="D18" s="333" t="s">
        <v>1090</v>
      </c>
      <c r="E18" s="590">
        <v>1090</v>
      </c>
      <c r="F18" s="394">
        <v>996</v>
      </c>
      <c r="G18" s="394">
        <v>1023</v>
      </c>
      <c r="H18" s="333">
        <v>1001</v>
      </c>
      <c r="I18" s="333">
        <v>1001</v>
      </c>
      <c r="J18" s="394">
        <v>990</v>
      </c>
      <c r="K18" s="394">
        <v>1009</v>
      </c>
      <c r="L18" s="394">
        <v>1012</v>
      </c>
      <c r="M18" s="394">
        <v>1016</v>
      </c>
      <c r="N18" s="580">
        <v>982</v>
      </c>
      <c r="O18" s="593">
        <v>969</v>
      </c>
      <c r="P18" s="593">
        <v>1012</v>
      </c>
      <c r="Q18" s="367">
        <v>1070</v>
      </c>
      <c r="R18" s="367">
        <v>1107</v>
      </c>
      <c r="S18" s="593">
        <v>1117</v>
      </c>
      <c r="T18" s="593">
        <v>1212</v>
      </c>
    </row>
    <row r="19" spans="1:20" ht="51" x14ac:dyDescent="0.25">
      <c r="A19" s="237" t="s">
        <v>55</v>
      </c>
      <c r="B19" s="238" t="s">
        <v>56</v>
      </c>
      <c r="C19" s="333" t="s">
        <v>1091</v>
      </c>
      <c r="D19" s="333" t="s">
        <v>1092</v>
      </c>
      <c r="E19" s="590">
        <v>1291</v>
      </c>
      <c r="F19" s="394">
        <v>1458</v>
      </c>
      <c r="G19" s="394">
        <v>1449</v>
      </c>
      <c r="H19" s="333">
        <v>1476</v>
      </c>
      <c r="I19" s="333">
        <v>1458</v>
      </c>
      <c r="J19" s="394">
        <v>1412</v>
      </c>
      <c r="K19" s="394">
        <v>1421</v>
      </c>
      <c r="L19" s="394">
        <v>1428</v>
      </c>
      <c r="M19" s="394">
        <v>1434</v>
      </c>
      <c r="N19" s="580">
        <v>1479</v>
      </c>
      <c r="O19" s="593">
        <v>1446</v>
      </c>
      <c r="P19" s="593">
        <v>1452</v>
      </c>
      <c r="Q19" s="367">
        <v>1433</v>
      </c>
      <c r="R19" s="367">
        <v>1451</v>
      </c>
      <c r="S19" s="593">
        <v>1505</v>
      </c>
      <c r="T19" s="593">
        <v>1439</v>
      </c>
    </row>
    <row r="20" spans="1:20" ht="51" x14ac:dyDescent="0.25">
      <c r="A20" s="237" t="s">
        <v>57</v>
      </c>
      <c r="B20" s="238" t="s">
        <v>58</v>
      </c>
      <c r="C20" s="333">
        <v>769</v>
      </c>
      <c r="D20" s="333">
        <v>825</v>
      </c>
      <c r="E20" s="590">
        <v>825</v>
      </c>
      <c r="F20" s="394">
        <v>879</v>
      </c>
      <c r="G20" s="394">
        <v>914</v>
      </c>
      <c r="H20" s="333">
        <v>886</v>
      </c>
      <c r="I20" s="333">
        <v>889</v>
      </c>
      <c r="J20" s="394">
        <v>906</v>
      </c>
      <c r="K20" s="394">
        <v>904</v>
      </c>
      <c r="L20" s="394">
        <v>912</v>
      </c>
      <c r="M20" s="394">
        <v>909</v>
      </c>
      <c r="N20" s="580">
        <v>924</v>
      </c>
      <c r="O20" s="593">
        <v>912</v>
      </c>
      <c r="P20" s="593">
        <v>914</v>
      </c>
      <c r="Q20" s="367">
        <v>924</v>
      </c>
      <c r="R20" s="367">
        <v>937</v>
      </c>
      <c r="S20" s="593">
        <v>952</v>
      </c>
      <c r="T20" s="593">
        <v>956</v>
      </c>
    </row>
    <row r="21" spans="1:20" ht="51" customHeight="1" x14ac:dyDescent="0.25">
      <c r="A21" s="237" t="s">
        <v>59</v>
      </c>
      <c r="B21" s="238" t="s">
        <v>60</v>
      </c>
      <c r="C21" s="333" t="s">
        <v>1093</v>
      </c>
      <c r="D21" s="333" t="s">
        <v>1094</v>
      </c>
      <c r="E21" s="590">
        <v>1816</v>
      </c>
      <c r="F21" s="394">
        <v>1789</v>
      </c>
      <c r="G21" s="394">
        <v>1815</v>
      </c>
      <c r="H21" s="333">
        <v>1798</v>
      </c>
      <c r="I21" s="333">
        <v>1819</v>
      </c>
      <c r="J21" s="394">
        <v>1806</v>
      </c>
      <c r="K21" s="394">
        <v>1818</v>
      </c>
      <c r="L21" s="394">
        <v>1823</v>
      </c>
      <c r="M21" s="394">
        <v>1817</v>
      </c>
      <c r="N21" s="580">
        <v>1814</v>
      </c>
      <c r="O21" s="593">
        <v>1816</v>
      </c>
      <c r="P21" s="593">
        <v>1820</v>
      </c>
      <c r="Q21" s="367">
        <v>1813</v>
      </c>
      <c r="R21" s="367">
        <v>1810</v>
      </c>
      <c r="S21" s="593">
        <v>1821</v>
      </c>
      <c r="T21" s="593">
        <v>1830</v>
      </c>
    </row>
    <row r="22" spans="1:20" ht="25.5" x14ac:dyDescent="0.25">
      <c r="A22" s="237" t="s">
        <v>61</v>
      </c>
      <c r="B22" s="239" t="s">
        <v>62</v>
      </c>
      <c r="C22" s="333" t="s">
        <v>1095</v>
      </c>
      <c r="D22" s="333" t="s">
        <v>1096</v>
      </c>
      <c r="E22" s="590">
        <v>1387</v>
      </c>
      <c r="F22" s="394">
        <v>1348</v>
      </c>
      <c r="G22" s="394">
        <v>1354</v>
      </c>
      <c r="H22" s="333">
        <v>1360</v>
      </c>
      <c r="I22" s="333">
        <v>1339</v>
      </c>
      <c r="J22" s="394">
        <v>1352</v>
      </c>
      <c r="K22" s="394">
        <v>1357</v>
      </c>
      <c r="L22" s="394">
        <v>1357</v>
      </c>
      <c r="M22" s="394">
        <v>1363</v>
      </c>
      <c r="N22" s="580">
        <v>1358</v>
      </c>
      <c r="O22" s="593">
        <v>1361</v>
      </c>
      <c r="P22" s="593">
        <v>1378</v>
      </c>
      <c r="Q22" s="367">
        <v>1351</v>
      </c>
      <c r="R22" s="367">
        <v>1336</v>
      </c>
      <c r="S22" s="593">
        <v>1341</v>
      </c>
      <c r="T22" s="593">
        <v>1342</v>
      </c>
    </row>
    <row r="23" spans="1:20" ht="51" x14ac:dyDescent="0.25">
      <c r="A23" s="237" t="s">
        <v>63</v>
      </c>
      <c r="B23" s="238" t="s">
        <v>64</v>
      </c>
      <c r="C23" s="333" t="s">
        <v>1097</v>
      </c>
      <c r="D23" s="333" t="s">
        <v>1098</v>
      </c>
      <c r="E23" s="590">
        <v>1719</v>
      </c>
      <c r="F23" s="394">
        <v>1690</v>
      </c>
      <c r="G23" s="394">
        <v>1682</v>
      </c>
      <c r="H23" s="333">
        <v>1683</v>
      </c>
      <c r="I23" s="333">
        <v>1691</v>
      </c>
      <c r="J23" s="394">
        <v>1690</v>
      </c>
      <c r="K23" s="394">
        <v>1658</v>
      </c>
      <c r="L23" s="394">
        <v>1678</v>
      </c>
      <c r="M23" s="394">
        <v>1683</v>
      </c>
      <c r="N23" s="580">
        <v>1695</v>
      </c>
      <c r="O23" s="593">
        <v>1671</v>
      </c>
      <c r="P23" s="593">
        <v>1676</v>
      </c>
      <c r="Q23" s="367">
        <v>1711</v>
      </c>
      <c r="R23" s="367">
        <v>1656</v>
      </c>
      <c r="S23" s="593">
        <v>1700</v>
      </c>
      <c r="T23" s="593">
        <v>1686</v>
      </c>
    </row>
    <row r="24" spans="1:20" ht="42" customHeight="1" x14ac:dyDescent="0.25">
      <c r="A24" s="146" t="s">
        <v>65</v>
      </c>
      <c r="B24" s="235" t="s">
        <v>66</v>
      </c>
      <c r="C24" s="333">
        <v>913</v>
      </c>
      <c r="D24" s="333">
        <v>885</v>
      </c>
      <c r="E24" s="590">
        <v>878</v>
      </c>
      <c r="F24" s="394">
        <v>901</v>
      </c>
      <c r="G24" s="394">
        <v>926</v>
      </c>
      <c r="H24" s="333">
        <v>910</v>
      </c>
      <c r="I24" s="333">
        <v>921</v>
      </c>
      <c r="J24" s="394">
        <v>925</v>
      </c>
      <c r="K24" s="394">
        <v>917</v>
      </c>
      <c r="L24" s="394">
        <v>923</v>
      </c>
      <c r="M24" s="394">
        <v>920</v>
      </c>
      <c r="N24" s="580">
        <v>923</v>
      </c>
      <c r="O24" s="593">
        <v>926</v>
      </c>
      <c r="P24" s="593">
        <v>922</v>
      </c>
      <c r="Q24" s="367">
        <v>950</v>
      </c>
      <c r="R24" s="367">
        <v>933</v>
      </c>
      <c r="S24" s="593">
        <v>940</v>
      </c>
      <c r="T24" s="593">
        <v>919</v>
      </c>
    </row>
    <row r="25" spans="1:20" ht="25.5" x14ac:dyDescent="0.25">
      <c r="A25" s="280" t="s">
        <v>67</v>
      </c>
      <c r="B25" s="357" t="s">
        <v>68</v>
      </c>
      <c r="C25" s="358" t="s">
        <v>1099</v>
      </c>
      <c r="D25" s="358" t="s">
        <v>1100</v>
      </c>
      <c r="E25" s="594">
        <v>1104</v>
      </c>
      <c r="F25" s="395">
        <v>1314</v>
      </c>
      <c r="G25" s="395">
        <v>1267</v>
      </c>
      <c r="H25" s="358">
        <v>1255</v>
      </c>
      <c r="I25" s="358">
        <v>1218</v>
      </c>
      <c r="J25" s="395">
        <v>1247</v>
      </c>
      <c r="K25" s="395">
        <v>1245</v>
      </c>
      <c r="L25" s="395">
        <v>1202</v>
      </c>
      <c r="M25" s="395">
        <v>1257</v>
      </c>
      <c r="N25" s="595">
        <v>1210</v>
      </c>
      <c r="O25" s="596">
        <v>1240</v>
      </c>
      <c r="P25" s="596">
        <v>1230</v>
      </c>
      <c r="Q25" s="556">
        <v>1314</v>
      </c>
      <c r="R25" s="556">
        <v>1298</v>
      </c>
      <c r="S25" s="596">
        <v>1459</v>
      </c>
      <c r="T25" s="593">
        <v>1424</v>
      </c>
    </row>
    <row r="26" spans="1:20" x14ac:dyDescent="0.25">
      <c r="H26" s="361"/>
      <c r="I26" s="362"/>
      <c r="J26" s="361"/>
      <c r="K26" s="361"/>
      <c r="L26" s="361"/>
      <c r="M26" s="361"/>
      <c r="N26" s="361"/>
      <c r="O26" s="361"/>
      <c r="P26" s="361"/>
      <c r="Q26" s="361"/>
      <c r="R26" s="361"/>
      <c r="S26" s="361"/>
      <c r="T26" s="361"/>
    </row>
  </sheetData>
  <mergeCells count="8">
    <mergeCell ref="H4:S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zoomScaleNormal="100" workbookViewId="0">
      <selection activeCell="W11" sqref="W11"/>
    </sheetView>
  </sheetViews>
  <sheetFormatPr defaultRowHeight="15" x14ac:dyDescent="0.25"/>
  <cols>
    <col min="1" max="1" width="4.7109375" style="92" customWidth="1"/>
    <col min="2" max="2" width="25.42578125" style="92" customWidth="1"/>
    <col min="3" max="7" width="8.140625" style="78" customWidth="1"/>
    <col min="8" max="19" width="8.85546875" style="78" customWidth="1"/>
    <col min="20" max="16384" width="9.140625" style="92"/>
  </cols>
  <sheetData>
    <row r="1" spans="1:25" x14ac:dyDescent="0.25">
      <c r="A1" s="71" t="s">
        <v>979</v>
      </c>
      <c r="B1" s="85"/>
      <c r="C1" s="85"/>
      <c r="D1" s="85"/>
      <c r="E1" s="85"/>
      <c r="F1" s="85"/>
      <c r="G1" s="85"/>
      <c r="I1" s="85"/>
    </row>
    <row r="2" spans="1:25" x14ac:dyDescent="0.25">
      <c r="A2" s="52" t="s">
        <v>980</v>
      </c>
      <c r="B2" s="73"/>
      <c r="C2" s="73"/>
      <c r="D2" s="73"/>
      <c r="E2" s="73"/>
      <c r="F2" s="73"/>
      <c r="G2" s="73"/>
      <c r="I2" s="85"/>
    </row>
    <row r="3" spans="1:25" x14ac:dyDescent="0.25">
      <c r="B3" s="53"/>
      <c r="C3" s="73"/>
      <c r="D3" s="73"/>
      <c r="E3" s="73"/>
      <c r="F3" s="73"/>
      <c r="G3" s="73"/>
      <c r="T3" s="54" t="s">
        <v>29</v>
      </c>
    </row>
    <row r="4" spans="1:25" x14ac:dyDescent="0.25">
      <c r="A4" s="757"/>
      <c r="B4" s="758"/>
      <c r="C4" s="755">
        <v>2014</v>
      </c>
      <c r="D4" s="755">
        <v>2015</v>
      </c>
      <c r="E4" s="755">
        <v>2016</v>
      </c>
      <c r="F4" s="755">
        <v>2017</v>
      </c>
      <c r="G4" s="755">
        <v>2018</v>
      </c>
      <c r="H4" s="752">
        <v>2018</v>
      </c>
      <c r="I4" s="753"/>
      <c r="J4" s="753"/>
      <c r="K4" s="753"/>
      <c r="L4" s="753"/>
      <c r="M4" s="753"/>
      <c r="N4" s="753"/>
      <c r="O4" s="753"/>
      <c r="P4" s="753"/>
      <c r="Q4" s="753"/>
      <c r="R4" s="753"/>
      <c r="S4" s="754"/>
      <c r="T4" s="676">
        <v>2019</v>
      </c>
    </row>
    <row r="5" spans="1:25" ht="25.5" x14ac:dyDescent="0.25">
      <c r="A5" s="757"/>
      <c r="B5" s="758"/>
      <c r="C5" s="756"/>
      <c r="D5" s="756"/>
      <c r="E5" s="756"/>
      <c r="F5" s="756"/>
      <c r="G5" s="756"/>
      <c r="H5" s="597" t="s">
        <v>1101</v>
      </c>
      <c r="I5" s="597" t="s">
        <v>1102</v>
      </c>
      <c r="J5" s="597" t="s">
        <v>1103</v>
      </c>
      <c r="K5" s="597" t="s">
        <v>365</v>
      </c>
      <c r="L5" s="663" t="s">
        <v>366</v>
      </c>
      <c r="M5" s="663" t="s">
        <v>693</v>
      </c>
      <c r="N5" s="663" t="s">
        <v>723</v>
      </c>
      <c r="O5" s="663" t="s">
        <v>724</v>
      </c>
      <c r="P5" s="597" t="s">
        <v>555</v>
      </c>
      <c r="Q5" s="597" t="s">
        <v>556</v>
      </c>
      <c r="R5" s="597" t="s">
        <v>557</v>
      </c>
      <c r="S5" s="597" t="s">
        <v>558</v>
      </c>
      <c r="T5" s="597" t="s">
        <v>1101</v>
      </c>
    </row>
    <row r="6" spans="1:25" ht="26.25" customHeight="1" x14ac:dyDescent="0.25">
      <c r="A6" s="749" t="s">
        <v>30</v>
      </c>
      <c r="B6" s="749"/>
      <c r="C6" s="293">
        <v>825</v>
      </c>
      <c r="D6" s="293">
        <v>831</v>
      </c>
      <c r="E6" s="396">
        <v>836</v>
      </c>
      <c r="F6" s="396">
        <v>831</v>
      </c>
      <c r="G6" s="396">
        <v>857</v>
      </c>
      <c r="H6" s="398">
        <v>825</v>
      </c>
      <c r="I6" s="398">
        <v>841</v>
      </c>
      <c r="J6" s="398">
        <v>840</v>
      </c>
      <c r="K6" s="501">
        <v>840</v>
      </c>
      <c r="L6" s="501">
        <v>847</v>
      </c>
      <c r="M6" s="501">
        <v>849</v>
      </c>
      <c r="N6" s="598">
        <v>848</v>
      </c>
      <c r="O6" s="599">
        <v>852</v>
      </c>
      <c r="P6" s="600">
        <v>881</v>
      </c>
      <c r="Q6" s="564">
        <v>884</v>
      </c>
      <c r="R6" s="564">
        <v>880</v>
      </c>
      <c r="S6" s="601">
        <v>891</v>
      </c>
      <c r="T6" s="601">
        <v>887</v>
      </c>
    </row>
    <row r="7" spans="1:25" ht="38.25" x14ac:dyDescent="0.25">
      <c r="A7" s="237" t="s">
        <v>31</v>
      </c>
      <c r="B7" s="238" t="s">
        <v>32</v>
      </c>
      <c r="C7" s="293">
        <v>675</v>
      </c>
      <c r="D7" s="293">
        <v>682</v>
      </c>
      <c r="E7" s="396">
        <v>710</v>
      </c>
      <c r="F7" s="396">
        <v>725</v>
      </c>
      <c r="G7" s="396">
        <v>729</v>
      </c>
      <c r="H7" s="398">
        <v>701</v>
      </c>
      <c r="I7" s="398">
        <v>716</v>
      </c>
      <c r="J7" s="398">
        <v>697</v>
      </c>
      <c r="K7" s="398">
        <v>716</v>
      </c>
      <c r="L7" s="398">
        <v>729</v>
      </c>
      <c r="M7" s="398">
        <v>739</v>
      </c>
      <c r="N7" s="602">
        <v>733</v>
      </c>
      <c r="O7" s="599">
        <v>734</v>
      </c>
      <c r="P7" s="599">
        <v>750</v>
      </c>
      <c r="Q7" s="347">
        <v>735</v>
      </c>
      <c r="R7" s="347">
        <v>743</v>
      </c>
      <c r="S7" s="601">
        <v>743</v>
      </c>
      <c r="T7" s="601">
        <v>739</v>
      </c>
      <c r="Y7" s="483"/>
    </row>
    <row r="8" spans="1:25" ht="25.5" x14ac:dyDescent="0.25">
      <c r="A8" s="237" t="s">
        <v>33</v>
      </c>
      <c r="B8" s="238" t="s">
        <v>34</v>
      </c>
      <c r="C8" s="293" t="s">
        <v>730</v>
      </c>
      <c r="D8" s="293" t="s">
        <v>731</v>
      </c>
      <c r="E8" s="396">
        <v>1090</v>
      </c>
      <c r="F8" s="396">
        <v>1084</v>
      </c>
      <c r="G8" s="396">
        <v>1126</v>
      </c>
      <c r="H8" s="398">
        <v>1074</v>
      </c>
      <c r="I8" s="398">
        <v>1107</v>
      </c>
      <c r="J8" s="398">
        <v>1109</v>
      </c>
      <c r="K8" s="398">
        <v>1094</v>
      </c>
      <c r="L8" s="398">
        <v>1161</v>
      </c>
      <c r="M8" s="398">
        <v>1131</v>
      </c>
      <c r="N8" s="602">
        <v>1135</v>
      </c>
      <c r="O8" s="599">
        <v>1127</v>
      </c>
      <c r="P8" s="599">
        <v>1142</v>
      </c>
      <c r="Q8" s="347">
        <v>1185</v>
      </c>
      <c r="R8" s="347">
        <v>1120</v>
      </c>
      <c r="S8" s="601">
        <v>1138</v>
      </c>
      <c r="T8" s="601">
        <v>1156</v>
      </c>
    </row>
    <row r="9" spans="1:25" ht="25.5" x14ac:dyDescent="0.25">
      <c r="A9" s="237" t="s">
        <v>35</v>
      </c>
      <c r="B9" s="238" t="s">
        <v>36</v>
      </c>
      <c r="C9" s="293">
        <v>601</v>
      </c>
      <c r="D9" s="293">
        <v>612</v>
      </c>
      <c r="E9" s="396">
        <v>626</v>
      </c>
      <c r="F9" s="396">
        <v>638</v>
      </c>
      <c r="G9" s="396">
        <v>675</v>
      </c>
      <c r="H9" s="398">
        <v>661</v>
      </c>
      <c r="I9" s="398">
        <v>653</v>
      </c>
      <c r="J9" s="398">
        <v>641</v>
      </c>
      <c r="K9" s="398">
        <v>660</v>
      </c>
      <c r="L9" s="398">
        <v>656</v>
      </c>
      <c r="M9" s="398">
        <v>667</v>
      </c>
      <c r="N9" s="602">
        <v>672</v>
      </c>
      <c r="O9" s="599">
        <v>670</v>
      </c>
      <c r="P9" s="599">
        <v>693</v>
      </c>
      <c r="Q9" s="347">
        <v>703</v>
      </c>
      <c r="R9" s="347">
        <v>707</v>
      </c>
      <c r="S9" s="601">
        <v>719</v>
      </c>
      <c r="T9" s="601">
        <v>719</v>
      </c>
    </row>
    <row r="10" spans="1:25" ht="63.75" x14ac:dyDescent="0.25">
      <c r="A10" s="237" t="s">
        <v>37</v>
      </c>
      <c r="B10" s="238" t="s">
        <v>38</v>
      </c>
      <c r="C10" s="293" t="s">
        <v>732</v>
      </c>
      <c r="D10" s="293" t="s">
        <v>733</v>
      </c>
      <c r="E10" s="396">
        <v>1074</v>
      </c>
      <c r="F10" s="396">
        <v>1083</v>
      </c>
      <c r="G10" s="396">
        <v>1152</v>
      </c>
      <c r="H10" s="398">
        <v>1115</v>
      </c>
      <c r="I10" s="398">
        <v>1127</v>
      </c>
      <c r="J10" s="398">
        <v>1111</v>
      </c>
      <c r="K10" s="398">
        <v>1114</v>
      </c>
      <c r="L10" s="398">
        <v>1153</v>
      </c>
      <c r="M10" s="398">
        <v>1145</v>
      </c>
      <c r="N10" s="602">
        <v>1145</v>
      </c>
      <c r="O10" s="599">
        <v>1146</v>
      </c>
      <c r="P10" s="599">
        <v>1176</v>
      </c>
      <c r="Q10" s="347">
        <v>1196</v>
      </c>
      <c r="R10" s="347">
        <v>1185</v>
      </c>
      <c r="S10" s="601">
        <v>1196</v>
      </c>
      <c r="T10" s="601">
        <v>1218</v>
      </c>
    </row>
    <row r="11" spans="1:25" ht="89.25" x14ac:dyDescent="0.25">
      <c r="A11" s="237" t="s">
        <v>39</v>
      </c>
      <c r="B11" s="238" t="s">
        <v>40</v>
      </c>
      <c r="C11" s="293">
        <v>666</v>
      </c>
      <c r="D11" s="293">
        <v>679</v>
      </c>
      <c r="E11" s="396">
        <v>688</v>
      </c>
      <c r="F11" s="396">
        <v>696</v>
      </c>
      <c r="G11" s="396">
        <v>759</v>
      </c>
      <c r="H11" s="398">
        <v>727</v>
      </c>
      <c r="I11" s="398">
        <v>731</v>
      </c>
      <c r="J11" s="398">
        <v>725</v>
      </c>
      <c r="K11" s="398">
        <v>736</v>
      </c>
      <c r="L11" s="398">
        <v>743</v>
      </c>
      <c r="M11" s="398">
        <v>750</v>
      </c>
      <c r="N11" s="602">
        <v>750</v>
      </c>
      <c r="O11" s="599">
        <v>754</v>
      </c>
      <c r="P11" s="599">
        <v>789</v>
      </c>
      <c r="Q11" s="347">
        <v>803</v>
      </c>
      <c r="R11" s="347">
        <v>798</v>
      </c>
      <c r="S11" s="601">
        <v>804</v>
      </c>
      <c r="T11" s="601">
        <v>798</v>
      </c>
    </row>
    <row r="12" spans="1:25" ht="25.5" x14ac:dyDescent="0.25">
      <c r="A12" s="237" t="s">
        <v>41</v>
      </c>
      <c r="B12" s="238" t="s">
        <v>42</v>
      </c>
      <c r="C12" s="293">
        <v>531</v>
      </c>
      <c r="D12" s="293">
        <v>520</v>
      </c>
      <c r="E12" s="396">
        <v>537</v>
      </c>
      <c r="F12" s="396">
        <v>548</v>
      </c>
      <c r="G12" s="396">
        <v>580</v>
      </c>
      <c r="H12" s="398">
        <v>560</v>
      </c>
      <c r="I12" s="398">
        <v>563</v>
      </c>
      <c r="J12" s="398">
        <v>551</v>
      </c>
      <c r="K12" s="398">
        <v>561</v>
      </c>
      <c r="L12" s="398">
        <v>558</v>
      </c>
      <c r="M12" s="398">
        <v>570</v>
      </c>
      <c r="N12" s="602">
        <v>561</v>
      </c>
      <c r="O12" s="599">
        <v>570</v>
      </c>
      <c r="P12" s="599">
        <v>613</v>
      </c>
      <c r="Q12" s="347">
        <v>609</v>
      </c>
      <c r="R12" s="347">
        <v>618</v>
      </c>
      <c r="S12" s="601">
        <v>625</v>
      </c>
      <c r="T12" s="601">
        <v>632</v>
      </c>
    </row>
    <row r="13" spans="1:25" ht="63.75" x14ac:dyDescent="0.25">
      <c r="A13" s="237" t="s">
        <v>43</v>
      </c>
      <c r="B13" s="238" t="s">
        <v>44</v>
      </c>
      <c r="C13" s="293">
        <v>610</v>
      </c>
      <c r="D13" s="293">
        <v>602</v>
      </c>
      <c r="E13" s="396">
        <v>585</v>
      </c>
      <c r="F13" s="396">
        <v>589</v>
      </c>
      <c r="G13" s="396">
        <v>628</v>
      </c>
      <c r="H13" s="398">
        <v>595</v>
      </c>
      <c r="I13" s="398">
        <v>612</v>
      </c>
      <c r="J13" s="398">
        <v>604</v>
      </c>
      <c r="K13" s="398">
        <v>607</v>
      </c>
      <c r="L13" s="398">
        <v>622</v>
      </c>
      <c r="M13" s="398">
        <v>620</v>
      </c>
      <c r="N13" s="602">
        <v>613</v>
      </c>
      <c r="O13" s="599">
        <v>621</v>
      </c>
      <c r="P13" s="599">
        <v>645</v>
      </c>
      <c r="Q13" s="347">
        <v>672</v>
      </c>
      <c r="R13" s="347">
        <v>661</v>
      </c>
      <c r="S13" s="601">
        <v>660</v>
      </c>
      <c r="T13" s="601">
        <v>653</v>
      </c>
    </row>
    <row r="14" spans="1:25" ht="25.5" x14ac:dyDescent="0.25">
      <c r="A14" s="237" t="s">
        <v>45</v>
      </c>
      <c r="B14" s="238" t="s">
        <v>46</v>
      </c>
      <c r="C14" s="293">
        <v>618</v>
      </c>
      <c r="D14" s="293">
        <v>629</v>
      </c>
      <c r="E14" s="396">
        <v>626</v>
      </c>
      <c r="F14" s="396">
        <v>630</v>
      </c>
      <c r="G14" s="396">
        <v>652</v>
      </c>
      <c r="H14" s="398">
        <v>628</v>
      </c>
      <c r="I14" s="398">
        <v>635</v>
      </c>
      <c r="J14" s="398">
        <v>629</v>
      </c>
      <c r="K14" s="398">
        <v>632</v>
      </c>
      <c r="L14" s="398">
        <v>636</v>
      </c>
      <c r="M14" s="398">
        <v>648</v>
      </c>
      <c r="N14" s="602">
        <v>640</v>
      </c>
      <c r="O14" s="599">
        <v>637</v>
      </c>
      <c r="P14" s="599">
        <v>677</v>
      </c>
      <c r="Q14" s="347">
        <v>680</v>
      </c>
      <c r="R14" s="347">
        <v>687</v>
      </c>
      <c r="S14" s="601">
        <v>690</v>
      </c>
      <c r="T14" s="601">
        <v>671</v>
      </c>
    </row>
    <row r="15" spans="1:25" ht="63.75" x14ac:dyDescent="0.25">
      <c r="A15" s="237" t="s">
        <v>47</v>
      </c>
      <c r="B15" s="238" t="s">
        <v>48</v>
      </c>
      <c r="C15" s="293">
        <v>555</v>
      </c>
      <c r="D15" s="293">
        <v>581</v>
      </c>
      <c r="E15" s="396">
        <v>561</v>
      </c>
      <c r="F15" s="396">
        <v>562</v>
      </c>
      <c r="G15" s="396">
        <v>575</v>
      </c>
      <c r="H15" s="398">
        <v>557</v>
      </c>
      <c r="I15" s="398">
        <v>572</v>
      </c>
      <c r="J15" s="398">
        <v>557</v>
      </c>
      <c r="K15" s="398">
        <v>557</v>
      </c>
      <c r="L15" s="398">
        <v>559</v>
      </c>
      <c r="M15" s="398">
        <v>559</v>
      </c>
      <c r="N15" s="602">
        <v>550</v>
      </c>
      <c r="O15" s="599">
        <v>548</v>
      </c>
      <c r="P15" s="599">
        <v>592</v>
      </c>
      <c r="Q15" s="347">
        <v>594</v>
      </c>
      <c r="R15" s="347">
        <v>599</v>
      </c>
      <c r="S15" s="601">
        <v>666</v>
      </c>
      <c r="T15" s="601">
        <v>618</v>
      </c>
    </row>
    <row r="16" spans="1:25" ht="25.5" x14ac:dyDescent="0.25">
      <c r="A16" s="237" t="s">
        <v>49</v>
      </c>
      <c r="B16" s="238" t="s">
        <v>50</v>
      </c>
      <c r="C16" s="293" t="s">
        <v>735</v>
      </c>
      <c r="D16" s="293" t="s">
        <v>736</v>
      </c>
      <c r="E16" s="396">
        <v>1161</v>
      </c>
      <c r="F16" s="396">
        <v>1136</v>
      </c>
      <c r="G16" s="396">
        <v>1204</v>
      </c>
      <c r="H16" s="398">
        <v>823</v>
      </c>
      <c r="I16" s="398">
        <v>1190</v>
      </c>
      <c r="J16" s="398">
        <v>1337</v>
      </c>
      <c r="K16" s="398">
        <v>1217</v>
      </c>
      <c r="L16" s="398">
        <v>1197</v>
      </c>
      <c r="M16" s="398">
        <v>1185</v>
      </c>
      <c r="N16" s="602">
        <v>1178</v>
      </c>
      <c r="O16" s="599">
        <v>1208</v>
      </c>
      <c r="P16" s="599">
        <v>1245</v>
      </c>
      <c r="Q16" s="347">
        <v>1216</v>
      </c>
      <c r="R16" s="347">
        <v>1204</v>
      </c>
      <c r="S16" s="601">
        <v>1239</v>
      </c>
      <c r="T16" s="601">
        <v>1255</v>
      </c>
    </row>
    <row r="17" spans="1:20" ht="38.25" x14ac:dyDescent="0.25">
      <c r="A17" s="237" t="s">
        <v>51</v>
      </c>
      <c r="B17" s="238" t="s">
        <v>52</v>
      </c>
      <c r="C17" s="293" t="s">
        <v>737</v>
      </c>
      <c r="D17" s="293" t="s">
        <v>738</v>
      </c>
      <c r="E17" s="396">
        <v>1269</v>
      </c>
      <c r="F17" s="396">
        <v>1321</v>
      </c>
      <c r="G17" s="396">
        <v>1369</v>
      </c>
      <c r="H17" s="398">
        <v>1302</v>
      </c>
      <c r="I17" s="398">
        <v>1354</v>
      </c>
      <c r="J17" s="398">
        <v>1363</v>
      </c>
      <c r="K17" s="398">
        <v>1352</v>
      </c>
      <c r="L17" s="398">
        <v>1313</v>
      </c>
      <c r="M17" s="398">
        <v>1345</v>
      </c>
      <c r="N17" s="602">
        <v>1351</v>
      </c>
      <c r="O17" s="599">
        <v>1444</v>
      </c>
      <c r="P17" s="599">
        <v>1421</v>
      </c>
      <c r="Q17" s="347">
        <v>1359</v>
      </c>
      <c r="R17" s="347">
        <v>1379</v>
      </c>
      <c r="S17" s="601">
        <v>1413</v>
      </c>
      <c r="T17" s="601">
        <v>1375</v>
      </c>
    </row>
    <row r="18" spans="1:20" ht="25.5" x14ac:dyDescent="0.25">
      <c r="A18" s="237" t="s">
        <v>53</v>
      </c>
      <c r="B18" s="238" t="s">
        <v>54</v>
      </c>
      <c r="C18" s="293">
        <v>723</v>
      </c>
      <c r="D18" s="293">
        <v>683</v>
      </c>
      <c r="E18" s="396">
        <v>679</v>
      </c>
      <c r="F18" s="396">
        <v>623</v>
      </c>
      <c r="G18" s="396">
        <v>646</v>
      </c>
      <c r="H18" s="398">
        <v>625</v>
      </c>
      <c r="I18" s="398">
        <v>625</v>
      </c>
      <c r="J18" s="398">
        <v>619</v>
      </c>
      <c r="K18" s="398">
        <v>630</v>
      </c>
      <c r="L18" s="398">
        <v>632</v>
      </c>
      <c r="M18" s="398">
        <v>634</v>
      </c>
      <c r="N18" s="602">
        <v>613</v>
      </c>
      <c r="O18" s="599">
        <v>607</v>
      </c>
      <c r="P18" s="599">
        <v>651</v>
      </c>
      <c r="Q18" s="347">
        <v>693</v>
      </c>
      <c r="R18" s="347">
        <v>718</v>
      </c>
      <c r="S18" s="601">
        <v>722</v>
      </c>
      <c r="T18" s="601">
        <v>782</v>
      </c>
    </row>
    <row r="19" spans="1:20" ht="51" x14ac:dyDescent="0.25">
      <c r="A19" s="237" t="s">
        <v>55</v>
      </c>
      <c r="B19" s="238" t="s">
        <v>56</v>
      </c>
      <c r="C19" s="293">
        <v>817</v>
      </c>
      <c r="D19" s="293">
        <v>772</v>
      </c>
      <c r="E19" s="396">
        <v>794</v>
      </c>
      <c r="F19" s="396">
        <v>896</v>
      </c>
      <c r="G19" s="396">
        <v>901</v>
      </c>
      <c r="H19" s="398">
        <v>902</v>
      </c>
      <c r="I19" s="398">
        <v>894</v>
      </c>
      <c r="J19" s="398">
        <v>869</v>
      </c>
      <c r="K19" s="398">
        <v>882</v>
      </c>
      <c r="L19" s="398">
        <v>878</v>
      </c>
      <c r="M19" s="398">
        <v>887</v>
      </c>
      <c r="N19" s="602">
        <v>906</v>
      </c>
      <c r="O19" s="599">
        <v>890</v>
      </c>
      <c r="P19" s="599">
        <v>916</v>
      </c>
      <c r="Q19" s="347">
        <v>911</v>
      </c>
      <c r="R19" s="347">
        <v>922</v>
      </c>
      <c r="S19" s="601">
        <v>956</v>
      </c>
      <c r="T19" s="601">
        <v>911</v>
      </c>
    </row>
    <row r="20" spans="1:20" ht="51" x14ac:dyDescent="0.25">
      <c r="A20" s="237" t="s">
        <v>57</v>
      </c>
      <c r="B20" s="238" t="s">
        <v>58</v>
      </c>
      <c r="C20" s="293">
        <v>483</v>
      </c>
      <c r="D20" s="293">
        <v>515</v>
      </c>
      <c r="E20" s="396">
        <v>518</v>
      </c>
      <c r="F20" s="396">
        <v>552</v>
      </c>
      <c r="G20" s="396">
        <v>581</v>
      </c>
      <c r="H20" s="398">
        <v>558</v>
      </c>
      <c r="I20" s="398">
        <v>556</v>
      </c>
      <c r="J20" s="398">
        <v>569</v>
      </c>
      <c r="K20" s="398">
        <v>566</v>
      </c>
      <c r="L20" s="398">
        <v>572</v>
      </c>
      <c r="M20" s="398">
        <v>569</v>
      </c>
      <c r="N20" s="602">
        <v>579</v>
      </c>
      <c r="O20" s="599">
        <v>571</v>
      </c>
      <c r="P20" s="599">
        <v>589</v>
      </c>
      <c r="Q20" s="347">
        <v>609</v>
      </c>
      <c r="R20" s="347">
        <v>617</v>
      </c>
      <c r="S20" s="601">
        <v>625</v>
      </c>
      <c r="T20" s="601">
        <v>624</v>
      </c>
    </row>
    <row r="21" spans="1:20" ht="51" x14ac:dyDescent="0.25">
      <c r="A21" s="237" t="s">
        <v>59</v>
      </c>
      <c r="B21" s="238" t="s">
        <v>60</v>
      </c>
      <c r="C21" s="293" t="s">
        <v>734</v>
      </c>
      <c r="D21" s="293" t="s">
        <v>739</v>
      </c>
      <c r="E21" s="396">
        <v>1115</v>
      </c>
      <c r="F21" s="396">
        <v>1098</v>
      </c>
      <c r="G21" s="396">
        <v>1126</v>
      </c>
      <c r="H21" s="398">
        <v>1103</v>
      </c>
      <c r="I21" s="398">
        <v>1117</v>
      </c>
      <c r="J21" s="398">
        <v>1110</v>
      </c>
      <c r="K21" s="398">
        <v>1117</v>
      </c>
      <c r="L21" s="398">
        <v>1119</v>
      </c>
      <c r="M21" s="398">
        <v>1116</v>
      </c>
      <c r="N21" s="602">
        <v>1112</v>
      </c>
      <c r="O21" s="599">
        <v>1116</v>
      </c>
      <c r="P21" s="599">
        <v>1154</v>
      </c>
      <c r="Q21" s="347">
        <v>1146</v>
      </c>
      <c r="R21" s="347">
        <v>1145</v>
      </c>
      <c r="S21" s="601">
        <v>1152</v>
      </c>
      <c r="T21" s="601">
        <v>1157</v>
      </c>
    </row>
    <row r="22" spans="1:20" ht="25.5" x14ac:dyDescent="0.25">
      <c r="A22" s="237" t="s">
        <v>61</v>
      </c>
      <c r="B22" s="239" t="s">
        <v>62</v>
      </c>
      <c r="C22" s="293">
        <v>843</v>
      </c>
      <c r="D22" s="293">
        <v>851</v>
      </c>
      <c r="E22" s="396">
        <v>855</v>
      </c>
      <c r="F22" s="396">
        <v>833</v>
      </c>
      <c r="G22" s="396">
        <v>846</v>
      </c>
      <c r="H22" s="398">
        <v>839</v>
      </c>
      <c r="I22" s="398">
        <v>828</v>
      </c>
      <c r="J22" s="398">
        <v>837</v>
      </c>
      <c r="K22" s="398">
        <v>840</v>
      </c>
      <c r="L22" s="398">
        <v>839</v>
      </c>
      <c r="M22" s="398">
        <v>843</v>
      </c>
      <c r="N22" s="602">
        <v>841</v>
      </c>
      <c r="O22" s="599">
        <v>844</v>
      </c>
      <c r="P22" s="599">
        <v>881</v>
      </c>
      <c r="Q22" s="347">
        <v>860</v>
      </c>
      <c r="R22" s="347">
        <v>847</v>
      </c>
      <c r="S22" s="601">
        <v>849</v>
      </c>
      <c r="T22" s="601">
        <v>848</v>
      </c>
    </row>
    <row r="23" spans="1:20" ht="51" x14ac:dyDescent="0.25">
      <c r="A23" s="237" t="s">
        <v>63</v>
      </c>
      <c r="B23" s="238" t="s">
        <v>64</v>
      </c>
      <c r="C23" s="293" t="s">
        <v>740</v>
      </c>
      <c r="D23" s="293" t="s">
        <v>741</v>
      </c>
      <c r="E23" s="396">
        <v>1059</v>
      </c>
      <c r="F23" s="396">
        <v>1041</v>
      </c>
      <c r="G23" s="396">
        <v>1047</v>
      </c>
      <c r="H23" s="398">
        <v>1037</v>
      </c>
      <c r="I23" s="398">
        <v>1043</v>
      </c>
      <c r="J23" s="398">
        <v>1042</v>
      </c>
      <c r="K23" s="398">
        <v>1023</v>
      </c>
      <c r="L23" s="398">
        <v>1035</v>
      </c>
      <c r="M23" s="398">
        <v>1039</v>
      </c>
      <c r="N23" s="602">
        <v>1046</v>
      </c>
      <c r="O23" s="599">
        <v>1034</v>
      </c>
      <c r="P23" s="599">
        <v>1055</v>
      </c>
      <c r="Q23" s="347">
        <v>1082</v>
      </c>
      <c r="R23" s="347">
        <v>1052</v>
      </c>
      <c r="S23" s="601">
        <v>1079</v>
      </c>
      <c r="T23" s="601">
        <v>1070</v>
      </c>
    </row>
    <row r="24" spans="1:20" ht="25.5" x14ac:dyDescent="0.25">
      <c r="A24" s="237" t="s">
        <v>65</v>
      </c>
      <c r="B24" s="238" t="s">
        <v>66</v>
      </c>
      <c r="C24" s="293">
        <v>566</v>
      </c>
      <c r="D24" s="293">
        <v>551</v>
      </c>
      <c r="E24" s="396">
        <v>548</v>
      </c>
      <c r="F24" s="396">
        <v>564</v>
      </c>
      <c r="G24" s="396">
        <v>588</v>
      </c>
      <c r="H24" s="398">
        <v>569</v>
      </c>
      <c r="I24" s="398">
        <v>577</v>
      </c>
      <c r="J24" s="398">
        <v>579</v>
      </c>
      <c r="K24" s="398">
        <v>573</v>
      </c>
      <c r="L24" s="398">
        <v>575</v>
      </c>
      <c r="M24" s="398">
        <v>577</v>
      </c>
      <c r="N24" s="602">
        <v>580</v>
      </c>
      <c r="O24" s="599">
        <v>580</v>
      </c>
      <c r="P24" s="599">
        <v>601</v>
      </c>
      <c r="Q24" s="347">
        <v>620</v>
      </c>
      <c r="R24" s="347">
        <v>608</v>
      </c>
      <c r="S24" s="601">
        <v>611</v>
      </c>
      <c r="T24" s="601">
        <v>599</v>
      </c>
    </row>
    <row r="25" spans="1:20" ht="25.5" x14ac:dyDescent="0.25">
      <c r="A25" s="280" t="s">
        <v>67</v>
      </c>
      <c r="B25" s="331" t="s">
        <v>68</v>
      </c>
      <c r="C25" s="332">
        <v>703</v>
      </c>
      <c r="D25" s="332">
        <v>695</v>
      </c>
      <c r="E25" s="397">
        <v>685</v>
      </c>
      <c r="F25" s="397">
        <v>813</v>
      </c>
      <c r="G25" s="397">
        <v>797</v>
      </c>
      <c r="H25" s="399">
        <v>779</v>
      </c>
      <c r="I25" s="399">
        <v>756</v>
      </c>
      <c r="J25" s="399">
        <v>774</v>
      </c>
      <c r="K25" s="399">
        <v>773</v>
      </c>
      <c r="L25" s="399">
        <v>747</v>
      </c>
      <c r="M25" s="399">
        <v>782</v>
      </c>
      <c r="N25" s="603">
        <v>758</v>
      </c>
      <c r="O25" s="604">
        <v>770</v>
      </c>
      <c r="P25" s="604">
        <v>789</v>
      </c>
      <c r="Q25" s="565">
        <v>848</v>
      </c>
      <c r="R25" s="565">
        <v>838</v>
      </c>
      <c r="S25" s="675">
        <v>927</v>
      </c>
      <c r="T25" s="675">
        <v>909</v>
      </c>
    </row>
  </sheetData>
  <mergeCells count="8">
    <mergeCell ref="H4:S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activeCell="C29" sqref="C29"/>
    </sheetView>
  </sheetViews>
  <sheetFormatPr defaultRowHeight="15" x14ac:dyDescent="0.25"/>
  <cols>
    <col min="1" max="1" width="11.85546875" style="92" customWidth="1"/>
    <col min="2" max="7" width="19.140625" style="92" customWidth="1"/>
    <col min="8" max="16384" width="9.140625" style="92"/>
  </cols>
  <sheetData>
    <row r="1" spans="1:12" x14ac:dyDescent="0.25">
      <c r="A1" s="71" t="s">
        <v>981</v>
      </c>
      <c r="B1" s="85"/>
      <c r="C1" s="85"/>
      <c r="D1" s="85"/>
      <c r="E1" s="93"/>
      <c r="F1" s="93"/>
      <c r="G1" s="93"/>
    </row>
    <row r="2" spans="1:12" x14ac:dyDescent="0.25">
      <c r="A2" s="76" t="s">
        <v>982</v>
      </c>
      <c r="B2" s="85"/>
      <c r="C2" s="85"/>
      <c r="D2" s="85"/>
      <c r="E2" s="93"/>
      <c r="F2" s="93"/>
      <c r="G2" s="93"/>
    </row>
    <row r="3" spans="1:12" x14ac:dyDescent="0.25">
      <c r="A3" s="759"/>
      <c r="B3" s="760" t="s">
        <v>69</v>
      </c>
      <c r="C3" s="760"/>
      <c r="D3" s="760"/>
      <c r="E3" s="760" t="s">
        <v>70</v>
      </c>
      <c r="F3" s="760"/>
      <c r="G3" s="761"/>
    </row>
    <row r="4" spans="1:12" x14ac:dyDescent="0.25">
      <c r="A4" s="759"/>
      <c r="B4" s="762" t="s">
        <v>71</v>
      </c>
      <c r="C4" s="762"/>
      <c r="D4" s="762"/>
      <c r="E4" s="762" t="s">
        <v>72</v>
      </c>
      <c r="F4" s="762"/>
      <c r="G4" s="763"/>
    </row>
    <row r="5" spans="1:12" ht="51" x14ac:dyDescent="0.25">
      <c r="A5" s="759"/>
      <c r="B5" s="664" t="s">
        <v>1146</v>
      </c>
      <c r="C5" s="664" t="s">
        <v>1147</v>
      </c>
      <c r="D5" s="677" t="s">
        <v>1148</v>
      </c>
      <c r="E5" s="664" t="s">
        <v>1146</v>
      </c>
      <c r="F5" s="664" t="s">
        <v>1147</v>
      </c>
      <c r="G5" s="678" t="s">
        <v>1148</v>
      </c>
    </row>
    <row r="6" spans="1:12" x14ac:dyDescent="0.25">
      <c r="A6" s="665">
        <v>2018</v>
      </c>
      <c r="B6" s="113"/>
      <c r="C6" s="113"/>
      <c r="D6" s="113"/>
      <c r="E6" s="113"/>
      <c r="F6" s="113"/>
      <c r="G6" s="113"/>
    </row>
    <row r="7" spans="1:12" s="59" customFormat="1" x14ac:dyDescent="0.25">
      <c r="A7" s="587" t="s">
        <v>364</v>
      </c>
      <c r="B7" s="606">
        <v>98.8</v>
      </c>
      <c r="C7" s="606">
        <v>101.3</v>
      </c>
      <c r="D7" s="605">
        <v>96.344992770400538</v>
      </c>
      <c r="E7" s="606">
        <v>98.6</v>
      </c>
      <c r="F7" s="606">
        <v>101.6</v>
      </c>
      <c r="G7" s="605">
        <v>97.022899827419664</v>
      </c>
      <c r="J7" s="400"/>
      <c r="L7" s="92"/>
    </row>
    <row r="8" spans="1:12" x14ac:dyDescent="0.25">
      <c r="A8" s="586" t="s">
        <v>380</v>
      </c>
      <c r="B8" s="606">
        <v>101.9</v>
      </c>
      <c r="C8" s="606">
        <v>99.3</v>
      </c>
      <c r="D8" s="605">
        <v>98.203235648308876</v>
      </c>
      <c r="E8" s="606">
        <v>100.7</v>
      </c>
      <c r="F8" s="605">
        <v>98.5</v>
      </c>
      <c r="G8" s="108">
        <v>97.750099417096919</v>
      </c>
      <c r="J8" s="400"/>
    </row>
    <row r="9" spans="1:12" x14ac:dyDescent="0.25">
      <c r="A9" s="586" t="s">
        <v>370</v>
      </c>
      <c r="B9" s="605">
        <v>99.8</v>
      </c>
      <c r="C9" s="605">
        <v>101.4</v>
      </c>
      <c r="D9" s="605">
        <v>98.003748900360051</v>
      </c>
      <c r="E9" s="605">
        <v>99.4</v>
      </c>
      <c r="F9" s="605">
        <v>100.4</v>
      </c>
      <c r="G9" s="605">
        <v>97.158097400904481</v>
      </c>
      <c r="J9" s="400"/>
    </row>
    <row r="10" spans="1:12" x14ac:dyDescent="0.25">
      <c r="A10" s="586" t="s">
        <v>580</v>
      </c>
      <c r="B10" s="605">
        <v>100</v>
      </c>
      <c r="C10" s="605">
        <v>102.2</v>
      </c>
      <c r="D10" s="605">
        <v>98.01946574469568</v>
      </c>
      <c r="E10" s="605">
        <v>101.1</v>
      </c>
      <c r="F10" s="605">
        <v>101.1</v>
      </c>
      <c r="G10" s="605">
        <v>98.207763777104589</v>
      </c>
      <c r="J10" s="400"/>
    </row>
    <row r="11" spans="1:12" x14ac:dyDescent="0.25">
      <c r="A11" s="587" t="s">
        <v>372</v>
      </c>
      <c r="B11" s="607">
        <v>100.8</v>
      </c>
      <c r="C11" s="607">
        <v>101.1</v>
      </c>
      <c r="D11" s="607">
        <v>98.842187993971265</v>
      </c>
      <c r="E11" s="607">
        <v>100.6</v>
      </c>
      <c r="F11" s="607">
        <v>99.7</v>
      </c>
      <c r="G11" s="607">
        <v>98.856783412582118</v>
      </c>
      <c r="J11" s="400"/>
    </row>
    <row r="12" spans="1:12" x14ac:dyDescent="0.25">
      <c r="A12" s="586" t="s">
        <v>373</v>
      </c>
      <c r="B12" s="607">
        <v>100.3</v>
      </c>
      <c r="C12" s="608">
        <v>102.5</v>
      </c>
      <c r="D12" s="608">
        <v>99.093359602507206</v>
      </c>
      <c r="E12" s="608">
        <v>100.5</v>
      </c>
      <c r="F12" s="608">
        <v>100.9</v>
      </c>
      <c r="G12" s="608">
        <v>99.332860805703632</v>
      </c>
      <c r="J12" s="400"/>
    </row>
    <row r="13" spans="1:12" x14ac:dyDescent="0.25">
      <c r="A13" s="586" t="s">
        <v>630</v>
      </c>
      <c r="B13" s="607">
        <v>99.9</v>
      </c>
      <c r="C13" s="608">
        <v>102.2</v>
      </c>
      <c r="D13" s="608">
        <v>99.022368184250368</v>
      </c>
      <c r="E13" s="608">
        <v>100.5</v>
      </c>
      <c r="F13" s="608">
        <v>100.7</v>
      </c>
      <c r="G13" s="608">
        <v>99.830473305344128</v>
      </c>
      <c r="J13" s="400"/>
    </row>
    <row r="14" spans="1:12" s="59" customFormat="1" x14ac:dyDescent="0.25">
      <c r="A14" s="2" t="s">
        <v>637</v>
      </c>
      <c r="B14" s="2">
        <v>100.4</v>
      </c>
      <c r="C14" s="2">
        <v>102.4</v>
      </c>
      <c r="D14" s="108">
        <v>99.45064658892548</v>
      </c>
      <c r="E14" s="2">
        <v>100.4</v>
      </c>
      <c r="F14" s="2">
        <v>100.8</v>
      </c>
      <c r="G14" s="108">
        <v>100.29536160223338</v>
      </c>
      <c r="J14" s="400"/>
      <c r="L14" s="92"/>
    </row>
    <row r="15" spans="1:12" x14ac:dyDescent="0.25">
      <c r="A15" s="586" t="s">
        <v>376</v>
      </c>
      <c r="B15" s="2">
        <v>103.4</v>
      </c>
      <c r="C15" s="2">
        <v>106.2</v>
      </c>
      <c r="D15" s="108">
        <v>102.83918624229646</v>
      </c>
      <c r="E15" s="2">
        <v>103.1</v>
      </c>
      <c r="F15" s="2">
        <v>104.5</v>
      </c>
      <c r="G15" s="108">
        <v>103.43082597295765</v>
      </c>
      <c r="J15" s="400"/>
    </row>
    <row r="16" spans="1:12" s="59" customFormat="1" x14ac:dyDescent="0.25">
      <c r="A16" s="586" t="s">
        <v>377</v>
      </c>
      <c r="B16" s="609">
        <v>100.3</v>
      </c>
      <c r="C16" s="609">
        <v>106.4</v>
      </c>
      <c r="D16" s="609">
        <v>103.17282907918835</v>
      </c>
      <c r="E16" s="609">
        <v>99</v>
      </c>
      <c r="F16" s="609">
        <v>104.7</v>
      </c>
      <c r="G16" s="609">
        <v>102.39237196681707</v>
      </c>
      <c r="J16" s="400"/>
      <c r="L16" s="92"/>
    </row>
    <row r="17" spans="1:7" s="59" customFormat="1" x14ac:dyDescent="0.25">
      <c r="A17" s="586" t="s">
        <v>378</v>
      </c>
      <c r="B17" s="2">
        <v>99.5</v>
      </c>
      <c r="C17" s="2">
        <v>105.7</v>
      </c>
      <c r="D17" s="108">
        <v>102.67021559145191</v>
      </c>
      <c r="E17" s="2">
        <v>99.5</v>
      </c>
      <c r="F17" s="108">
        <v>104</v>
      </c>
      <c r="G17" s="108">
        <v>101.87108190898219</v>
      </c>
    </row>
    <row r="18" spans="1:7" x14ac:dyDescent="0.25">
      <c r="A18" s="587" t="s">
        <v>379</v>
      </c>
      <c r="B18" s="2">
        <v>101.3</v>
      </c>
      <c r="C18" s="2">
        <v>106.7</v>
      </c>
      <c r="D18" s="108">
        <v>103.98985111394599</v>
      </c>
      <c r="E18" s="2">
        <v>101.6</v>
      </c>
      <c r="F18" s="2">
        <v>105.2</v>
      </c>
      <c r="G18" s="108">
        <v>103.48339772404682</v>
      </c>
    </row>
    <row r="19" spans="1:7" x14ac:dyDescent="0.25">
      <c r="A19" s="665">
        <v>2019</v>
      </c>
      <c r="B19" s="2"/>
      <c r="C19" s="2"/>
      <c r="D19" s="108"/>
      <c r="E19" s="2"/>
      <c r="F19" s="2"/>
      <c r="G19" s="108"/>
    </row>
    <row r="20" spans="1:7" x14ac:dyDescent="0.25">
      <c r="A20" s="341" t="s">
        <v>364</v>
      </c>
      <c r="B20" s="610">
        <v>99.6</v>
      </c>
      <c r="C20" s="610">
        <v>107.5</v>
      </c>
      <c r="D20" s="610">
        <v>103.6</v>
      </c>
      <c r="E20" s="610">
        <v>99.4</v>
      </c>
      <c r="F20" s="610">
        <v>106</v>
      </c>
      <c r="G20" s="610">
        <v>102.9</v>
      </c>
    </row>
  </sheetData>
  <mergeCells count="5">
    <mergeCell ref="A3:A5"/>
    <mergeCell ref="B3:D3"/>
    <mergeCell ref="E3:G3"/>
    <mergeCell ref="B4:D4"/>
    <mergeCell ref="E4:G4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22"/>
  <sheetViews>
    <sheetView workbookViewId="0">
      <selection activeCell="N19" sqref="N19"/>
    </sheetView>
  </sheetViews>
  <sheetFormatPr defaultRowHeight="15" x14ac:dyDescent="0.25"/>
  <cols>
    <col min="1" max="1" width="22" style="92" customWidth="1"/>
    <col min="2" max="9" width="9.140625" style="92"/>
    <col min="10" max="10" width="23" style="92" customWidth="1"/>
    <col min="11" max="16384" width="9.140625" style="92"/>
  </cols>
  <sheetData>
    <row r="1" spans="1:14" x14ac:dyDescent="0.25">
      <c r="A1" s="71" t="s">
        <v>799</v>
      </c>
      <c r="B1" s="85"/>
      <c r="C1" s="85"/>
      <c r="D1" s="85"/>
      <c r="E1" s="85"/>
      <c r="F1" s="85"/>
      <c r="G1" s="85"/>
      <c r="H1" s="85"/>
      <c r="I1" s="85"/>
      <c r="J1" s="85"/>
      <c r="K1" s="55"/>
      <c r="L1" s="55"/>
      <c r="M1" s="55"/>
      <c r="N1" s="55"/>
    </row>
    <row r="2" spans="1:14" x14ac:dyDescent="0.25">
      <c r="A2" s="52" t="s">
        <v>800</v>
      </c>
      <c r="B2" s="85"/>
      <c r="C2" s="85"/>
      <c r="D2" s="85"/>
      <c r="E2" s="85"/>
      <c r="F2" s="85"/>
      <c r="G2" s="85"/>
      <c r="H2" s="85"/>
      <c r="I2" s="85"/>
      <c r="J2" s="85"/>
      <c r="K2" s="55"/>
      <c r="L2" s="55"/>
      <c r="M2" s="55"/>
      <c r="N2" s="55"/>
    </row>
    <row r="3" spans="1:14" x14ac:dyDescent="0.25">
      <c r="A3" s="76"/>
      <c r="B3" s="85"/>
      <c r="C3" s="85"/>
      <c r="D3" s="85"/>
      <c r="E3" s="2"/>
      <c r="F3" s="2"/>
      <c r="G3" s="2"/>
      <c r="H3" s="2"/>
      <c r="I3" s="2"/>
      <c r="J3" s="51" t="s">
        <v>88</v>
      </c>
      <c r="K3" s="55"/>
      <c r="L3" s="55"/>
      <c r="M3" s="55"/>
      <c r="N3" s="55"/>
    </row>
    <row r="4" spans="1:14" ht="15.75" customHeight="1" x14ac:dyDescent="0.25">
      <c r="A4" s="764"/>
      <c r="B4" s="567">
        <v>2016</v>
      </c>
      <c r="C4" s="765">
        <v>2017</v>
      </c>
      <c r="D4" s="766"/>
      <c r="E4" s="766"/>
      <c r="F4" s="767"/>
      <c r="G4" s="765" t="s">
        <v>1034</v>
      </c>
      <c r="H4" s="766"/>
      <c r="I4" s="767"/>
      <c r="J4" s="524"/>
      <c r="K4" s="55"/>
      <c r="L4" s="55"/>
      <c r="M4" s="55"/>
      <c r="N4" s="55"/>
    </row>
    <row r="5" spans="1:14" x14ac:dyDescent="0.25">
      <c r="A5" s="764"/>
      <c r="B5" s="546" t="s">
        <v>18</v>
      </c>
      <c r="C5" s="546" t="s">
        <v>15</v>
      </c>
      <c r="D5" s="546" t="s">
        <v>16</v>
      </c>
      <c r="E5" s="546" t="s">
        <v>17</v>
      </c>
      <c r="F5" s="546" t="s">
        <v>18</v>
      </c>
      <c r="G5" s="546" t="s">
        <v>15</v>
      </c>
      <c r="H5" s="546" t="s">
        <v>16</v>
      </c>
      <c r="I5" s="546" t="s">
        <v>17</v>
      </c>
      <c r="J5" s="220"/>
      <c r="K5" s="55"/>
      <c r="L5" s="55"/>
      <c r="M5" s="55"/>
    </row>
    <row r="6" spans="1:14" ht="15" customHeight="1" x14ac:dyDescent="0.25">
      <c r="A6" s="338" t="s">
        <v>89</v>
      </c>
      <c r="B6" s="568">
        <v>232383.00094111176</v>
      </c>
      <c r="C6" s="568">
        <v>191583.61180297454</v>
      </c>
      <c r="D6" s="568">
        <v>203909.01059494104</v>
      </c>
      <c r="E6" s="569">
        <v>226292.12906258175</v>
      </c>
      <c r="F6" s="570">
        <v>221941.38855831517</v>
      </c>
      <c r="G6" s="569">
        <v>200782.06369498529</v>
      </c>
      <c r="H6" s="571">
        <v>214888.65380237973</v>
      </c>
      <c r="I6" s="571">
        <v>243922.23808782967</v>
      </c>
      <c r="J6" s="336" t="s">
        <v>89</v>
      </c>
      <c r="K6" s="55"/>
      <c r="L6" s="55"/>
      <c r="M6" s="55"/>
    </row>
    <row r="7" spans="1:14" ht="15" customHeight="1" x14ac:dyDescent="0.25">
      <c r="A7" s="267" t="s">
        <v>90</v>
      </c>
      <c r="B7" s="569">
        <v>492619.11173811974</v>
      </c>
      <c r="C7" s="569">
        <v>446506.16478559643</v>
      </c>
      <c r="D7" s="569">
        <v>468530.9538750503</v>
      </c>
      <c r="E7" s="569">
        <v>504937.28182331054</v>
      </c>
      <c r="F7" s="569">
        <v>524140.76332753873</v>
      </c>
      <c r="G7" s="569">
        <v>473542.03693784704</v>
      </c>
      <c r="H7" s="571">
        <v>475020.17596438969</v>
      </c>
      <c r="I7" s="571">
        <v>526432.30835384224</v>
      </c>
      <c r="J7" s="337" t="s">
        <v>90</v>
      </c>
      <c r="K7" s="55"/>
      <c r="L7" s="55"/>
      <c r="M7" s="55"/>
    </row>
    <row r="8" spans="1:14" ht="15" customHeight="1" x14ac:dyDescent="0.25">
      <c r="A8" s="267" t="s">
        <v>91</v>
      </c>
      <c r="B8" s="525">
        <v>282347.39410945552</v>
      </c>
      <c r="C8" s="525">
        <v>245045.60374001868</v>
      </c>
      <c r="D8" s="525">
        <v>281601.81882984971</v>
      </c>
      <c r="E8" s="525">
        <v>303895.77254901826</v>
      </c>
      <c r="F8" s="525">
        <v>305041.16076315811</v>
      </c>
      <c r="G8" s="525">
        <v>249406.82055109111</v>
      </c>
      <c r="H8" s="572">
        <v>282266.42275740532</v>
      </c>
      <c r="I8" s="572">
        <v>298094.27960936248</v>
      </c>
      <c r="J8" s="337" t="s">
        <v>92</v>
      </c>
      <c r="K8" s="55"/>
      <c r="L8" s="55"/>
      <c r="M8" s="55"/>
    </row>
    <row r="9" spans="1:14" ht="15" customHeight="1" x14ac:dyDescent="0.25">
      <c r="A9" s="267" t="s">
        <v>93</v>
      </c>
      <c r="B9" s="525">
        <v>152680.15176083922</v>
      </c>
      <c r="C9" s="525">
        <v>80717.566520487308</v>
      </c>
      <c r="D9" s="525">
        <v>130617.975355478</v>
      </c>
      <c r="E9" s="525">
        <v>145502.28360671876</v>
      </c>
      <c r="F9" s="525">
        <v>173164.17451731593</v>
      </c>
      <c r="G9" s="525">
        <v>88596.539937048685</v>
      </c>
      <c r="H9" s="572">
        <v>140736.09352826164</v>
      </c>
      <c r="I9" s="572">
        <v>154399.62974839384</v>
      </c>
      <c r="J9" s="337" t="s">
        <v>93</v>
      </c>
      <c r="K9" s="55"/>
      <c r="L9" s="55"/>
      <c r="M9" s="55"/>
    </row>
    <row r="10" spans="1:14" ht="15" customHeight="1" x14ac:dyDescent="0.25">
      <c r="A10" s="267" t="s">
        <v>94</v>
      </c>
      <c r="B10" s="525">
        <v>392946.68796016218</v>
      </c>
      <c r="C10" s="525">
        <v>354810.35781219497</v>
      </c>
      <c r="D10" s="525">
        <v>418605.75860504515</v>
      </c>
      <c r="E10" s="525">
        <v>460739.9009545843</v>
      </c>
      <c r="F10" s="525">
        <v>430878.75287070201</v>
      </c>
      <c r="G10" s="525">
        <v>372054.96295321884</v>
      </c>
      <c r="H10" s="572">
        <v>449608.44638939522</v>
      </c>
      <c r="I10" s="572">
        <v>497077.43949242291</v>
      </c>
      <c r="J10" s="337" t="s">
        <v>94</v>
      </c>
      <c r="K10" s="55"/>
      <c r="L10" s="55"/>
      <c r="M10" s="55"/>
    </row>
    <row r="11" spans="1:14" ht="15" customHeight="1" x14ac:dyDescent="0.25">
      <c r="A11" s="267" t="s">
        <v>95</v>
      </c>
      <c r="B11" s="525">
        <v>108335.76684774813</v>
      </c>
      <c r="C11" s="525">
        <v>108429.33425100305</v>
      </c>
      <c r="D11" s="525">
        <v>119038.79701007431</v>
      </c>
      <c r="E11" s="525">
        <v>120575.64417925582</v>
      </c>
      <c r="F11" s="525">
        <v>113309.64903294145</v>
      </c>
      <c r="G11" s="525">
        <v>110561.73735015295</v>
      </c>
      <c r="H11" s="572">
        <v>121091.89813961297</v>
      </c>
      <c r="I11" s="572">
        <v>121456.14102120881</v>
      </c>
      <c r="J11" s="337" t="s">
        <v>95</v>
      </c>
      <c r="K11" s="55"/>
      <c r="L11" s="55"/>
      <c r="M11" s="55"/>
    </row>
    <row r="12" spans="1:14" ht="15" customHeight="1" x14ac:dyDescent="0.25">
      <c r="A12" s="267" t="s">
        <v>96</v>
      </c>
      <c r="B12" s="525">
        <v>73446.158704715155</v>
      </c>
      <c r="C12" s="525">
        <v>79016.095497794449</v>
      </c>
      <c r="D12" s="525">
        <v>82863.769709875705</v>
      </c>
      <c r="E12" s="525">
        <v>84954.307830528982</v>
      </c>
      <c r="F12" s="525">
        <v>85313.826961800834</v>
      </c>
      <c r="G12" s="525">
        <v>83207.222586663149</v>
      </c>
      <c r="H12" s="572">
        <v>89652.787378668931</v>
      </c>
      <c r="I12" s="572">
        <v>91245.427897296875</v>
      </c>
      <c r="J12" s="337" t="s">
        <v>96</v>
      </c>
      <c r="K12" s="55"/>
      <c r="L12" s="55"/>
      <c r="M12" s="55"/>
    </row>
    <row r="13" spans="1:14" ht="15" customHeight="1" x14ac:dyDescent="0.25">
      <c r="A13" s="267" t="s">
        <v>97</v>
      </c>
      <c r="B13" s="525">
        <v>104202.09170844892</v>
      </c>
      <c r="C13" s="525">
        <v>106810.38482347125</v>
      </c>
      <c r="D13" s="525">
        <v>106693.37802233757</v>
      </c>
      <c r="E13" s="525">
        <v>107125.2893046141</v>
      </c>
      <c r="F13" s="525">
        <v>108966.41397965484</v>
      </c>
      <c r="G13" s="525">
        <v>109262.4348002865</v>
      </c>
      <c r="H13" s="572">
        <v>110171.62039493144</v>
      </c>
      <c r="I13" s="572">
        <v>110489.01886855901</v>
      </c>
      <c r="J13" s="337" t="s">
        <v>97</v>
      </c>
      <c r="K13" s="55"/>
      <c r="L13" s="55"/>
      <c r="M13" s="55"/>
    </row>
    <row r="14" spans="1:14" ht="15" customHeight="1" x14ac:dyDescent="0.25">
      <c r="A14" s="267" t="s">
        <v>98</v>
      </c>
      <c r="B14" s="525">
        <v>77375.672630694447</v>
      </c>
      <c r="C14" s="525">
        <v>75172.972221772216</v>
      </c>
      <c r="D14" s="525">
        <v>76420.505275883363</v>
      </c>
      <c r="E14" s="525">
        <v>77926.693247925839</v>
      </c>
      <c r="F14" s="525">
        <v>79037.254436055606</v>
      </c>
      <c r="G14" s="525">
        <v>76374.763107551073</v>
      </c>
      <c r="H14" s="572">
        <v>78968.740444720708</v>
      </c>
      <c r="I14" s="572">
        <v>80344.037033603818</v>
      </c>
      <c r="J14" s="337" t="s">
        <v>98</v>
      </c>
      <c r="K14" s="55"/>
      <c r="L14" s="55"/>
      <c r="M14" s="55"/>
    </row>
    <row r="15" spans="1:14" ht="15" customHeight="1" x14ac:dyDescent="0.25">
      <c r="A15" s="267" t="s">
        <v>99</v>
      </c>
      <c r="B15" s="526">
        <v>441204.48628003651</v>
      </c>
      <c r="C15" s="526">
        <v>432711.95935293986</v>
      </c>
      <c r="D15" s="526">
        <v>425588.14513968059</v>
      </c>
      <c r="E15" s="526">
        <v>445333.31059012329</v>
      </c>
      <c r="F15" s="526">
        <v>436955.64348812104</v>
      </c>
      <c r="G15" s="526">
        <v>431150.52578769601</v>
      </c>
      <c r="H15" s="573">
        <v>437817.86600883689</v>
      </c>
      <c r="I15" s="572">
        <v>453501.74204733322</v>
      </c>
      <c r="J15" s="337" t="s">
        <v>99</v>
      </c>
      <c r="K15" s="55"/>
      <c r="L15" s="55"/>
      <c r="M15" s="55"/>
    </row>
    <row r="16" spans="1:14" ht="15" customHeight="1" x14ac:dyDescent="0.25">
      <c r="A16" s="267" t="s">
        <v>100</v>
      </c>
      <c r="B16" s="525">
        <v>58796.464815989966</v>
      </c>
      <c r="C16" s="525">
        <v>60799.827473396144</v>
      </c>
      <c r="D16" s="525">
        <v>62754.240532556141</v>
      </c>
      <c r="E16" s="525">
        <v>63940.263342997117</v>
      </c>
      <c r="F16" s="525">
        <v>66595.886303255364</v>
      </c>
      <c r="G16" s="525">
        <v>65175.469576913179</v>
      </c>
      <c r="H16" s="572">
        <v>66857.385205565879</v>
      </c>
      <c r="I16" s="572">
        <v>68006.269206552519</v>
      </c>
      <c r="J16" s="337" t="s">
        <v>100</v>
      </c>
      <c r="K16" s="55"/>
      <c r="L16" s="55"/>
      <c r="M16" s="55"/>
    </row>
    <row r="17" spans="1:14" ht="15" customHeight="1" x14ac:dyDescent="0.25">
      <c r="A17" s="339" t="s">
        <v>101</v>
      </c>
      <c r="B17" s="526">
        <v>48422.566575579083</v>
      </c>
      <c r="C17" s="526">
        <v>51420.033012037238</v>
      </c>
      <c r="D17" s="526">
        <v>58671.978061192225</v>
      </c>
      <c r="E17" s="526">
        <v>45399.804181880485</v>
      </c>
      <c r="F17" s="526">
        <v>50526.184744890052</v>
      </c>
      <c r="G17" s="526">
        <v>53277.750590330012</v>
      </c>
      <c r="H17" s="573">
        <v>61534.614722178761</v>
      </c>
      <c r="I17" s="572">
        <v>47733.278323674342</v>
      </c>
      <c r="J17" s="337" t="s">
        <v>102</v>
      </c>
      <c r="K17" s="55"/>
      <c r="L17" s="55"/>
      <c r="M17" s="55"/>
    </row>
    <row r="18" spans="1:14" ht="15" customHeight="1" x14ac:dyDescent="0.25">
      <c r="A18" s="339" t="s">
        <v>103</v>
      </c>
      <c r="B18" s="526">
        <v>2085567.0268122866</v>
      </c>
      <c r="C18" s="526">
        <v>1885138.2415295932</v>
      </c>
      <c r="D18" s="526">
        <v>2036350.5560597298</v>
      </c>
      <c r="E18" s="526">
        <v>2191927.2997607593</v>
      </c>
      <c r="F18" s="526">
        <v>2189777.5687308107</v>
      </c>
      <c r="G18" s="526">
        <v>1957430.006142033</v>
      </c>
      <c r="H18" s="573">
        <v>2123279.0525345863</v>
      </c>
      <c r="I18" s="572">
        <v>2299140.9734333688</v>
      </c>
      <c r="J18" s="337" t="s">
        <v>104</v>
      </c>
      <c r="K18" s="55"/>
      <c r="L18" s="55"/>
      <c r="M18" s="55"/>
    </row>
    <row r="19" spans="1:14" ht="15" customHeight="1" x14ac:dyDescent="0.25">
      <c r="A19" s="339" t="s">
        <v>105</v>
      </c>
      <c r="B19" s="526">
        <v>447367.89423177764</v>
      </c>
      <c r="C19" s="526">
        <v>436501.45992751862</v>
      </c>
      <c r="D19" s="526">
        <v>439017.58365235012</v>
      </c>
      <c r="E19" s="526">
        <v>442977.4754527387</v>
      </c>
      <c r="F19" s="526">
        <v>455326.48096739262</v>
      </c>
      <c r="G19" s="526">
        <v>467617.33398120716</v>
      </c>
      <c r="H19" s="573">
        <v>479417.02371718158</v>
      </c>
      <c r="I19" s="572">
        <v>456649.51140379638</v>
      </c>
      <c r="J19" s="337" t="s">
        <v>106</v>
      </c>
      <c r="K19" s="55"/>
      <c r="L19" s="55"/>
      <c r="M19" s="55"/>
    </row>
    <row r="20" spans="1:14" s="59" customFormat="1" ht="15" customHeight="1" x14ac:dyDescent="0.25">
      <c r="A20" s="668" t="s">
        <v>107</v>
      </c>
      <c r="B20" s="669">
        <v>2532934.9210440642</v>
      </c>
      <c r="C20" s="669">
        <v>2321639.7014571121</v>
      </c>
      <c r="D20" s="669">
        <v>2475368.1397120799</v>
      </c>
      <c r="E20" s="669">
        <v>2634904.7752134982</v>
      </c>
      <c r="F20" s="669">
        <v>2645104.0496982033</v>
      </c>
      <c r="G20" s="669">
        <v>2425047.3401232404</v>
      </c>
      <c r="H20" s="670">
        <v>2602696.076251768</v>
      </c>
      <c r="I20" s="671">
        <v>2755790.4848371651</v>
      </c>
      <c r="J20" s="672" t="s">
        <v>108</v>
      </c>
      <c r="K20" s="271"/>
      <c r="L20" s="271"/>
      <c r="M20" s="271"/>
    </row>
    <row r="21" spans="1:14" x14ac:dyDescent="0.25">
      <c r="A21" s="137"/>
      <c r="B21" s="124"/>
      <c r="C21" s="124"/>
      <c r="D21" s="124"/>
      <c r="E21" s="124"/>
      <c r="F21" s="124"/>
      <c r="G21" s="124"/>
      <c r="H21" s="124"/>
      <c r="I21" s="124"/>
      <c r="J21" s="124"/>
      <c r="K21" s="55"/>
      <c r="L21" s="55"/>
      <c r="M21" s="55"/>
      <c r="N21" s="55"/>
    </row>
    <row r="22" spans="1:14" x14ac:dyDescent="0.25">
      <c r="A22" s="527" t="s">
        <v>1035</v>
      </c>
      <c r="B22" s="574"/>
      <c r="C22" s="574"/>
      <c r="D22" s="574"/>
      <c r="E22" s="572"/>
      <c r="F22" s="572"/>
      <c r="G22" s="572"/>
      <c r="H22" s="138"/>
      <c r="I22" s="138"/>
      <c r="J22" s="138"/>
      <c r="K22" s="55"/>
      <c r="L22" s="55"/>
      <c r="M22" s="55"/>
      <c r="N22" s="55"/>
    </row>
  </sheetData>
  <mergeCells count="3">
    <mergeCell ref="A4:A5"/>
    <mergeCell ref="C4:F4"/>
    <mergeCell ref="G4:I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30"/>
  <sheetViews>
    <sheetView workbookViewId="0">
      <selection activeCell="M11" sqref="M11"/>
    </sheetView>
  </sheetViews>
  <sheetFormatPr defaultRowHeight="15" x14ac:dyDescent="0.25"/>
  <cols>
    <col min="1" max="1" width="21.7109375" style="92" customWidth="1"/>
    <col min="2" max="5" width="9" style="92" customWidth="1"/>
    <col min="6" max="8" width="9.140625" style="92"/>
    <col min="9" max="9" width="9" style="92" customWidth="1"/>
    <col min="10" max="10" width="19.42578125" style="92" customWidth="1"/>
    <col min="11" max="11" width="20.85546875" style="92" customWidth="1"/>
    <col min="12" max="16384" width="9.140625" style="92"/>
  </cols>
  <sheetData>
    <row r="1" spans="1:16" x14ac:dyDescent="0.25">
      <c r="A1" s="177" t="s">
        <v>801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93"/>
      <c r="M1" s="93"/>
      <c r="N1" s="93"/>
      <c r="O1" s="93"/>
      <c r="P1" s="93"/>
    </row>
    <row r="2" spans="1:16" x14ac:dyDescent="0.25">
      <c r="A2" s="768" t="s">
        <v>802</v>
      </c>
      <c r="B2" s="768"/>
      <c r="C2" s="768"/>
      <c r="D2" s="768"/>
      <c r="E2" s="768"/>
      <c r="F2" s="768"/>
      <c r="G2" s="768"/>
      <c r="H2" s="768"/>
      <c r="I2" s="768"/>
      <c r="J2" s="768"/>
      <c r="K2" s="768"/>
      <c r="L2" s="60" t="s">
        <v>109</v>
      </c>
      <c r="M2" s="93"/>
      <c r="N2" s="93"/>
      <c r="O2" s="93"/>
      <c r="P2" s="93"/>
    </row>
    <row r="3" spans="1:16" x14ac:dyDescent="0.25">
      <c r="A3" s="373"/>
      <c r="B3" s="124"/>
      <c r="C3" s="133"/>
      <c r="D3" s="133"/>
      <c r="E3" s="133"/>
      <c r="F3" s="124"/>
      <c r="G3" s="124"/>
      <c r="H3" s="124"/>
      <c r="I3" s="124"/>
      <c r="J3" s="119" t="s">
        <v>110</v>
      </c>
      <c r="K3" s="119"/>
      <c r="L3" s="93"/>
      <c r="M3" s="93"/>
      <c r="N3" s="93"/>
      <c r="O3" s="93"/>
      <c r="P3" s="93"/>
    </row>
    <row r="4" spans="1:16" ht="15.75" customHeight="1" x14ac:dyDescent="0.25">
      <c r="A4" s="764"/>
      <c r="B4" s="567">
        <v>2016</v>
      </c>
      <c r="C4" s="765">
        <v>2017</v>
      </c>
      <c r="D4" s="766"/>
      <c r="E4" s="766"/>
      <c r="F4" s="767"/>
      <c r="G4" s="765" t="s">
        <v>1034</v>
      </c>
      <c r="H4" s="766"/>
      <c r="I4" s="767"/>
      <c r="J4" s="524"/>
      <c r="K4" s="133"/>
      <c r="L4" s="93"/>
      <c r="M4" s="93"/>
      <c r="N4" s="93"/>
      <c r="O4" s="93"/>
    </row>
    <row r="5" spans="1:16" x14ac:dyDescent="0.25">
      <c r="A5" s="764"/>
      <c r="B5" s="546" t="s">
        <v>18</v>
      </c>
      <c r="C5" s="546" t="s">
        <v>15</v>
      </c>
      <c r="D5" s="546" t="s">
        <v>16</v>
      </c>
      <c r="E5" s="546" t="s">
        <v>17</v>
      </c>
      <c r="F5" s="546" t="s">
        <v>18</v>
      </c>
      <c r="G5" s="546" t="s">
        <v>15</v>
      </c>
      <c r="H5" s="546" t="s">
        <v>16</v>
      </c>
      <c r="I5" s="546" t="s">
        <v>17</v>
      </c>
      <c r="J5" s="220"/>
      <c r="K5" s="133"/>
      <c r="L5" s="93"/>
      <c r="M5" s="93"/>
      <c r="N5" s="93"/>
      <c r="O5" s="93"/>
    </row>
    <row r="6" spans="1:16" ht="15" customHeight="1" x14ac:dyDescent="0.25">
      <c r="A6" s="338" t="s">
        <v>89</v>
      </c>
      <c r="B6" s="575">
        <v>6.1823510753916082</v>
      </c>
      <c r="C6" s="575">
        <v>-3.8058643624960951</v>
      </c>
      <c r="D6" s="575">
        <v>-5.3676604394430711</v>
      </c>
      <c r="E6" s="576">
        <v>-4.9428294109766853</v>
      </c>
      <c r="F6" s="577">
        <v>-5.8449363677694208</v>
      </c>
      <c r="G6" s="576">
        <v>3.0566934932406298</v>
      </c>
      <c r="H6" s="576">
        <v>3.4431840182220128</v>
      </c>
      <c r="I6" s="563">
        <v>5.7621004945262513</v>
      </c>
      <c r="J6" s="336" t="s">
        <v>89</v>
      </c>
      <c r="K6" s="133"/>
      <c r="L6" s="93"/>
      <c r="M6" s="93"/>
      <c r="N6" s="93"/>
      <c r="O6" s="93"/>
    </row>
    <row r="7" spans="1:16" ht="15" customHeight="1" x14ac:dyDescent="0.25">
      <c r="A7" s="267" t="s">
        <v>90</v>
      </c>
      <c r="B7" s="563">
        <v>11.442678106469756</v>
      </c>
      <c r="C7" s="563">
        <v>4.6205388861365577</v>
      </c>
      <c r="D7" s="576">
        <v>4.7225528562250503</v>
      </c>
      <c r="E7" s="576">
        <v>1.6608112644953792</v>
      </c>
      <c r="F7" s="576">
        <v>2.4197086223582573</v>
      </c>
      <c r="G7" s="576">
        <v>5.0002509636775301</v>
      </c>
      <c r="H7" s="576">
        <v>4.1236702273937311</v>
      </c>
      <c r="I7" s="563">
        <v>3.0082590681522987</v>
      </c>
      <c r="J7" s="337" t="s">
        <v>90</v>
      </c>
      <c r="K7" s="133"/>
      <c r="L7" s="93"/>
      <c r="M7" s="93"/>
      <c r="N7" s="93"/>
      <c r="O7" s="93"/>
    </row>
    <row r="8" spans="1:16" ht="15" customHeight="1" x14ac:dyDescent="0.25">
      <c r="A8" s="267" t="s">
        <v>91</v>
      </c>
      <c r="B8" s="563">
        <v>4.9335327289406337</v>
      </c>
      <c r="C8" s="563">
        <v>6.6203183554903546</v>
      </c>
      <c r="D8" s="576">
        <v>7.1176733881113563</v>
      </c>
      <c r="E8" s="576">
        <v>8.3073183262726502</v>
      </c>
      <c r="F8" s="576">
        <v>9.1487386317636634</v>
      </c>
      <c r="G8" s="576">
        <v>-2.0952028744015649</v>
      </c>
      <c r="H8" s="576">
        <v>-2.1600126054098752</v>
      </c>
      <c r="I8" s="563">
        <v>-2.387589048770721</v>
      </c>
      <c r="J8" s="337" t="s">
        <v>92</v>
      </c>
      <c r="K8" s="133"/>
      <c r="L8" s="93"/>
      <c r="N8" s="93"/>
      <c r="O8" s="93"/>
    </row>
    <row r="9" spans="1:16" ht="15" customHeight="1" x14ac:dyDescent="0.25">
      <c r="A9" s="267" t="s">
        <v>93</v>
      </c>
      <c r="B9" s="563">
        <v>6.0499352053168707</v>
      </c>
      <c r="C9" s="563">
        <v>4.8569433790382419</v>
      </c>
      <c r="D9" s="576">
        <v>7.0462675136603536</v>
      </c>
      <c r="E9" s="576">
        <v>9.2900556474156986</v>
      </c>
      <c r="F9" s="576">
        <v>7.8336484409421701</v>
      </c>
      <c r="G9" s="576">
        <v>6.4432812063245848</v>
      </c>
      <c r="H9" s="576">
        <v>5.2967845666565836</v>
      </c>
      <c r="I9" s="563">
        <v>4.5302531502541541</v>
      </c>
      <c r="J9" s="337" t="s">
        <v>93</v>
      </c>
      <c r="K9" s="133"/>
      <c r="L9" s="93"/>
      <c r="M9" s="93"/>
      <c r="N9" s="93"/>
      <c r="O9" s="93"/>
    </row>
    <row r="10" spans="1:16" ht="15" customHeight="1" x14ac:dyDescent="0.25">
      <c r="A10" s="267" t="s">
        <v>94</v>
      </c>
      <c r="B10" s="563">
        <v>2.1475506110874676</v>
      </c>
      <c r="C10" s="563">
        <v>8.5218990516891182</v>
      </c>
      <c r="D10" s="576">
        <v>7.4762821190896602</v>
      </c>
      <c r="E10" s="576">
        <v>8.9301998266516875</v>
      </c>
      <c r="F10" s="576">
        <v>8.7972499030176294</v>
      </c>
      <c r="G10" s="576">
        <v>4.2187028336544188</v>
      </c>
      <c r="H10" s="576">
        <v>6.2475103939524814</v>
      </c>
      <c r="I10" s="563">
        <v>6.7824383881183223</v>
      </c>
      <c r="J10" s="337" t="s">
        <v>94</v>
      </c>
      <c r="K10" s="133"/>
      <c r="L10" s="93"/>
      <c r="M10" s="93"/>
      <c r="N10" s="93"/>
      <c r="O10" s="93"/>
    </row>
    <row r="11" spans="1:16" ht="15" customHeight="1" x14ac:dyDescent="0.25">
      <c r="A11" s="267" t="s">
        <v>95</v>
      </c>
      <c r="B11" s="563">
        <v>-3.5122378925814388</v>
      </c>
      <c r="C11" s="563">
        <v>0.1552057518251786</v>
      </c>
      <c r="D11" s="576">
        <v>0.56329545318160967</v>
      </c>
      <c r="E11" s="576">
        <v>-0.54854008932397846</v>
      </c>
      <c r="F11" s="576">
        <v>4.8914748120793661E-2</v>
      </c>
      <c r="G11" s="576">
        <v>-0.18490289533015414</v>
      </c>
      <c r="H11" s="576">
        <v>0.41051765941514873</v>
      </c>
      <c r="I11" s="563">
        <v>1.101140666314663</v>
      </c>
      <c r="J11" s="337" t="s">
        <v>95</v>
      </c>
      <c r="K11" s="133"/>
      <c r="L11" s="93"/>
      <c r="M11" s="93"/>
      <c r="N11" s="93"/>
      <c r="O11" s="93"/>
    </row>
    <row r="12" spans="1:16" ht="15" customHeight="1" x14ac:dyDescent="0.25">
      <c r="A12" s="267" t="s">
        <v>96</v>
      </c>
      <c r="B12" s="575">
        <v>1.5246027400748261</v>
      </c>
      <c r="C12" s="575">
        <v>5.2807432614992251</v>
      </c>
      <c r="D12" s="575">
        <v>6.4906892665415654</v>
      </c>
      <c r="E12" s="576">
        <v>7.8603438847394784</v>
      </c>
      <c r="F12" s="576">
        <v>9.1037918349459233</v>
      </c>
      <c r="G12" s="576">
        <v>2.6080523876173487</v>
      </c>
      <c r="H12" s="576">
        <v>2.8454164356871416</v>
      </c>
      <c r="I12" s="563">
        <v>2.5983541120369296</v>
      </c>
      <c r="J12" s="337" t="s">
        <v>96</v>
      </c>
      <c r="K12" s="133"/>
      <c r="L12" s="93"/>
      <c r="M12" s="93"/>
      <c r="N12" s="93"/>
      <c r="O12" s="93"/>
    </row>
    <row r="13" spans="1:16" ht="15" customHeight="1" x14ac:dyDescent="0.25">
      <c r="A13" s="267" t="s">
        <v>97</v>
      </c>
      <c r="B13" s="563">
        <v>0.60642026268575933</v>
      </c>
      <c r="C13" s="563">
        <v>2.4612169447123335</v>
      </c>
      <c r="D13" s="576">
        <v>3.1410245079544836</v>
      </c>
      <c r="E13" s="576">
        <v>3.520633511385924</v>
      </c>
      <c r="F13" s="576">
        <v>2.8828974042730948</v>
      </c>
      <c r="G13" s="576">
        <v>1.086391133748819</v>
      </c>
      <c r="H13" s="576">
        <v>1.4422925900653922</v>
      </c>
      <c r="I13" s="563">
        <v>1.5872330668125159</v>
      </c>
      <c r="J13" s="337" t="s">
        <v>97</v>
      </c>
      <c r="K13" s="133"/>
      <c r="L13" s="93"/>
      <c r="M13" s="93"/>
      <c r="N13" s="93"/>
      <c r="O13" s="93"/>
    </row>
    <row r="14" spans="1:16" ht="15" customHeight="1" x14ac:dyDescent="0.25">
      <c r="A14" s="267" t="s">
        <v>98</v>
      </c>
      <c r="B14" s="563">
        <v>9.4900312755789713</v>
      </c>
      <c r="C14" s="563">
        <v>-0.55974250133725434</v>
      </c>
      <c r="D14" s="576">
        <v>1.7507729319394372</v>
      </c>
      <c r="E14" s="576">
        <v>4.270301251372004</v>
      </c>
      <c r="F14" s="576">
        <v>3.2524129143128846</v>
      </c>
      <c r="G14" s="576">
        <v>1.738901362469349</v>
      </c>
      <c r="H14" s="576">
        <v>2.1313660085228605</v>
      </c>
      <c r="I14" s="563">
        <v>1.4942770132322352</v>
      </c>
      <c r="J14" s="337" t="s">
        <v>98</v>
      </c>
      <c r="K14" s="133"/>
      <c r="L14" s="93"/>
      <c r="M14" s="93"/>
      <c r="N14" s="93"/>
      <c r="O14" s="93"/>
    </row>
    <row r="15" spans="1:16" ht="15" customHeight="1" x14ac:dyDescent="0.25">
      <c r="A15" s="267" t="s">
        <v>99</v>
      </c>
      <c r="B15" s="518">
        <v>1.2079716450309093</v>
      </c>
      <c r="C15" s="518">
        <v>0.64677914824005711</v>
      </c>
      <c r="D15" s="578">
        <v>0.89026581795191362</v>
      </c>
      <c r="E15" s="578">
        <v>1.6422393342189139</v>
      </c>
      <c r="F15" s="578">
        <v>0.89511790568934657</v>
      </c>
      <c r="G15" s="578">
        <v>0.89993806204108751</v>
      </c>
      <c r="H15" s="578">
        <v>0.63165503053981809</v>
      </c>
      <c r="I15" s="563">
        <v>0.98602497983770832</v>
      </c>
      <c r="J15" s="337" t="s">
        <v>99</v>
      </c>
      <c r="K15" s="133"/>
      <c r="L15" s="93"/>
      <c r="M15" s="93"/>
      <c r="N15" s="93"/>
      <c r="O15" s="93"/>
    </row>
    <row r="16" spans="1:16" ht="15" customHeight="1" x14ac:dyDescent="0.25">
      <c r="A16" s="267" t="s">
        <v>100</v>
      </c>
      <c r="B16" s="563">
        <v>5.0733578355330451</v>
      </c>
      <c r="C16" s="563">
        <v>6.7922298934438743</v>
      </c>
      <c r="D16" s="576">
        <v>6.8884139147938441</v>
      </c>
      <c r="E16" s="576">
        <v>7.1606713757744984</v>
      </c>
      <c r="F16" s="576">
        <v>7.1696384051822264</v>
      </c>
      <c r="G16" s="576">
        <v>3.0482117018380279</v>
      </c>
      <c r="H16" s="576">
        <v>3.110075374933615</v>
      </c>
      <c r="I16" s="563">
        <v>3.3000855893183427</v>
      </c>
      <c r="J16" s="337" t="s">
        <v>100</v>
      </c>
      <c r="K16" s="133"/>
      <c r="L16" s="93"/>
      <c r="M16" s="93"/>
      <c r="N16" s="93"/>
      <c r="O16" s="93"/>
    </row>
    <row r="17" spans="1:16" ht="15" customHeight="1" x14ac:dyDescent="0.25">
      <c r="A17" s="339" t="s">
        <v>101</v>
      </c>
      <c r="B17" s="518">
        <v>2.5349879189266744</v>
      </c>
      <c r="C17" s="518">
        <v>4.0217627193114254</v>
      </c>
      <c r="D17" s="578">
        <v>4.4051022784338727</v>
      </c>
      <c r="E17" s="578">
        <v>5.7218246963348918</v>
      </c>
      <c r="F17" s="578">
        <v>6.5541949046529027</v>
      </c>
      <c r="G17" s="578">
        <v>1.6826674671335979</v>
      </c>
      <c r="H17" s="578">
        <v>2.4336766852440377</v>
      </c>
      <c r="I17" s="563">
        <v>2.203733952586731</v>
      </c>
      <c r="J17" s="337" t="s">
        <v>102</v>
      </c>
      <c r="K17" s="133"/>
      <c r="L17" s="93"/>
      <c r="M17" s="93"/>
      <c r="N17" s="93"/>
      <c r="O17" s="93"/>
    </row>
    <row r="18" spans="1:16" ht="15" customHeight="1" x14ac:dyDescent="0.25">
      <c r="A18" s="339" t="s">
        <v>103</v>
      </c>
      <c r="B18" s="518">
        <v>4.5098378557054417</v>
      </c>
      <c r="C18" s="518">
        <v>2.8721450642375572</v>
      </c>
      <c r="D18" s="578">
        <v>3.0509856656123304</v>
      </c>
      <c r="E18" s="578">
        <v>3.1887648397770647</v>
      </c>
      <c r="F18" s="578">
        <v>3.0066619833388302</v>
      </c>
      <c r="G18" s="578">
        <v>2.9830216295608381</v>
      </c>
      <c r="H18" s="578">
        <v>3.3564805577877053</v>
      </c>
      <c r="I18" s="563">
        <v>3.541697362219324</v>
      </c>
      <c r="J18" s="337" t="s">
        <v>104</v>
      </c>
      <c r="K18" s="133"/>
      <c r="L18" s="93"/>
      <c r="M18" s="93"/>
      <c r="N18" s="93"/>
      <c r="O18" s="93"/>
    </row>
    <row r="19" spans="1:16" ht="15" customHeight="1" x14ac:dyDescent="0.25">
      <c r="A19" s="339" t="s">
        <v>105</v>
      </c>
      <c r="B19" s="518">
        <v>4.3794573428765915</v>
      </c>
      <c r="C19" s="518">
        <v>3.0121998425035201</v>
      </c>
      <c r="D19" s="578">
        <v>3.3888435164518995</v>
      </c>
      <c r="E19" s="578">
        <v>3.2801940834074088</v>
      </c>
      <c r="F19" s="578">
        <v>3.1145785993849273</v>
      </c>
      <c r="G19" s="578">
        <v>4.8199438798578882</v>
      </c>
      <c r="H19" s="578">
        <v>4.9275277655313374</v>
      </c>
      <c r="I19" s="563">
        <v>4.6861649697102763</v>
      </c>
      <c r="J19" s="337" t="s">
        <v>106</v>
      </c>
      <c r="K19" s="133"/>
      <c r="L19" s="93"/>
      <c r="M19" s="93"/>
      <c r="N19" s="93"/>
      <c r="O19" s="93"/>
    </row>
    <row r="20" spans="1:16" s="59" customFormat="1" ht="15" customHeight="1" x14ac:dyDescent="0.25">
      <c r="A20" s="668" t="s">
        <v>107</v>
      </c>
      <c r="B20" s="508">
        <v>4.4875343235116958</v>
      </c>
      <c r="C20" s="508">
        <v>2.9019118775819948</v>
      </c>
      <c r="D20" s="673">
        <v>3.1117664352686916</v>
      </c>
      <c r="E20" s="673">
        <v>3.2026752203726687</v>
      </c>
      <c r="F20" s="673">
        <v>3.0248241513300229</v>
      </c>
      <c r="G20" s="673">
        <v>3.2975589184547545</v>
      </c>
      <c r="H20" s="673">
        <v>3.6325941100539012</v>
      </c>
      <c r="I20" s="674">
        <v>3.7527016804009605</v>
      </c>
      <c r="J20" s="672" t="s">
        <v>108</v>
      </c>
      <c r="K20" s="124"/>
      <c r="L20" s="68"/>
      <c r="M20" s="68"/>
      <c r="N20" s="68"/>
      <c r="O20" s="68"/>
    </row>
    <row r="21" spans="1:16" x14ac:dyDescent="0.25">
      <c r="A21" s="137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93"/>
      <c r="M21" s="93"/>
      <c r="N21" s="93"/>
      <c r="O21" s="93"/>
      <c r="P21" s="93"/>
    </row>
    <row r="22" spans="1:16" x14ac:dyDescent="0.25">
      <c r="A22" s="527" t="s">
        <v>1035</v>
      </c>
      <c r="B22" s="575"/>
      <c r="C22" s="575"/>
      <c r="D22" s="575"/>
      <c r="E22" s="575"/>
      <c r="F22" s="579"/>
      <c r="G22" s="527"/>
      <c r="H22" s="138"/>
      <c r="I22" s="138"/>
      <c r="J22" s="138"/>
      <c r="K22" s="133"/>
      <c r="L22" s="55"/>
      <c r="M22" s="55"/>
      <c r="N22" s="55"/>
      <c r="O22" s="55"/>
    </row>
    <row r="23" spans="1:16" x14ac:dyDescent="0.25">
      <c r="A23" s="93"/>
      <c r="B23" s="93"/>
      <c r="C23" s="93"/>
      <c r="D23" s="93"/>
      <c r="E23" s="93"/>
      <c r="F23" s="55"/>
      <c r="G23" s="55"/>
      <c r="H23" s="55"/>
      <c r="I23" s="93"/>
      <c r="J23" s="55"/>
      <c r="K23" s="93"/>
      <c r="L23" s="93"/>
      <c r="M23" s="93"/>
      <c r="N23" s="93"/>
      <c r="O23" s="93"/>
      <c r="P23" s="93"/>
    </row>
    <row r="24" spans="1:16" x14ac:dyDescent="0.25">
      <c r="A24" s="93"/>
      <c r="B24" s="93"/>
      <c r="C24" s="93"/>
      <c r="D24" s="93"/>
      <c r="E24" s="93"/>
      <c r="F24" s="55"/>
      <c r="G24" s="55"/>
      <c r="H24" s="55"/>
      <c r="I24" s="93"/>
      <c r="J24" s="55"/>
      <c r="K24" s="93"/>
      <c r="L24" s="93"/>
      <c r="M24" s="93"/>
      <c r="N24" s="93"/>
      <c r="O24" s="93"/>
      <c r="P24" s="93"/>
    </row>
    <row r="25" spans="1:16" x14ac:dyDescent="0.25">
      <c r="A25" s="93"/>
      <c r="B25" s="93"/>
      <c r="C25" s="93"/>
      <c r="D25" s="93"/>
      <c r="E25" s="93"/>
      <c r="F25" s="55"/>
      <c r="G25" s="55"/>
      <c r="H25" s="55"/>
      <c r="I25" s="93"/>
      <c r="J25" s="55"/>
      <c r="K25" s="93"/>
      <c r="L25" s="93"/>
      <c r="M25" s="93"/>
      <c r="N25" s="93"/>
      <c r="O25" s="93"/>
      <c r="P25" s="93"/>
    </row>
    <row r="26" spans="1:16" x14ac:dyDescent="0.25">
      <c r="A26" s="93"/>
      <c r="B26" s="93"/>
      <c r="C26" s="93"/>
      <c r="D26" s="93"/>
      <c r="E26" s="93"/>
      <c r="F26" s="55"/>
      <c r="G26" s="55"/>
      <c r="H26" s="55"/>
      <c r="I26" s="93"/>
      <c r="J26" s="55"/>
      <c r="K26" s="93"/>
      <c r="L26" s="93"/>
      <c r="M26" s="93"/>
      <c r="N26" s="93"/>
      <c r="O26" s="93"/>
      <c r="P26" s="93"/>
    </row>
    <row r="27" spans="1:16" x14ac:dyDescent="0.25">
      <c r="A27" s="93"/>
      <c r="B27" s="93"/>
      <c r="C27" s="93"/>
      <c r="D27" s="93"/>
      <c r="E27" s="93"/>
      <c r="F27" s="55"/>
      <c r="G27" s="55"/>
      <c r="H27" s="55"/>
      <c r="I27" s="93"/>
      <c r="J27" s="55"/>
      <c r="K27" s="93"/>
      <c r="L27" s="93"/>
      <c r="M27" s="93"/>
      <c r="N27" s="93"/>
      <c r="O27" s="93"/>
      <c r="P27" s="93"/>
    </row>
    <row r="28" spans="1:16" x14ac:dyDescent="0.25">
      <c r="A28" s="93"/>
      <c r="B28" s="93"/>
      <c r="C28" s="93"/>
      <c r="D28" s="93"/>
      <c r="E28" s="93"/>
      <c r="F28" s="55"/>
      <c r="G28" s="55"/>
      <c r="H28" s="55"/>
      <c r="I28" s="93"/>
      <c r="J28" s="55"/>
      <c r="K28" s="93"/>
      <c r="L28" s="93"/>
      <c r="M28" s="93"/>
      <c r="N28" s="93"/>
      <c r="O28" s="93"/>
      <c r="P28" s="93"/>
    </row>
    <row r="29" spans="1:16" x14ac:dyDescent="0.25">
      <c r="F29" s="55"/>
      <c r="G29" s="55"/>
      <c r="H29" s="55"/>
      <c r="J29" s="55"/>
    </row>
    <row r="30" spans="1:16" x14ac:dyDescent="0.25">
      <c r="F30" s="55"/>
      <c r="G30" s="55"/>
      <c r="H30" s="55"/>
      <c r="J30" s="55"/>
    </row>
  </sheetData>
  <mergeCells count="4">
    <mergeCell ref="A4:A5"/>
    <mergeCell ref="A2:K2"/>
    <mergeCell ref="C4:F4"/>
    <mergeCell ref="G4:I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28"/>
  <sheetViews>
    <sheetView zoomScaleNormal="100" workbookViewId="0">
      <selection activeCell="A20" sqref="A20:M25"/>
    </sheetView>
  </sheetViews>
  <sheetFormatPr defaultRowHeight="15" x14ac:dyDescent="0.25"/>
  <cols>
    <col min="1" max="6" width="9.140625" style="78"/>
    <col min="7" max="7" width="9.140625" style="154"/>
    <col min="8" max="16384" width="9.140625" style="78"/>
  </cols>
  <sheetData>
    <row r="1" spans="1:14" x14ac:dyDescent="0.25">
      <c r="A1" s="71" t="s">
        <v>112</v>
      </c>
      <c r="B1" s="85"/>
      <c r="C1" s="85"/>
      <c r="D1" s="85"/>
      <c r="E1" s="85"/>
      <c r="F1" s="85"/>
      <c r="G1" s="70"/>
      <c r="H1" s="85"/>
      <c r="I1" s="85"/>
      <c r="J1" s="85"/>
      <c r="K1" s="85"/>
      <c r="L1" s="85"/>
      <c r="M1" s="85"/>
      <c r="N1" s="85"/>
    </row>
    <row r="2" spans="1:14" x14ac:dyDescent="0.25">
      <c r="A2" s="76" t="s">
        <v>113</v>
      </c>
      <c r="B2" s="85"/>
      <c r="C2" s="85"/>
      <c r="D2" s="85"/>
      <c r="E2" s="85"/>
      <c r="F2" s="85"/>
      <c r="G2" s="70"/>
      <c r="H2" s="97" t="s">
        <v>545</v>
      </c>
      <c r="I2" s="85"/>
      <c r="J2" s="85"/>
      <c r="K2" s="85"/>
      <c r="L2" s="85"/>
      <c r="M2" s="85"/>
      <c r="N2" s="85"/>
    </row>
    <row r="3" spans="1:14" x14ac:dyDescent="0.25">
      <c r="A3" s="774"/>
      <c r="B3" s="769" t="s">
        <v>611</v>
      </c>
      <c r="C3" s="769" t="s">
        <v>612</v>
      </c>
      <c r="D3" s="382" t="s">
        <v>613</v>
      </c>
      <c r="E3" s="382" t="s">
        <v>614</v>
      </c>
      <c r="F3" s="382" t="s">
        <v>615</v>
      </c>
      <c r="G3" s="149" t="s">
        <v>616</v>
      </c>
      <c r="H3" s="382" t="s">
        <v>546</v>
      </c>
      <c r="I3" s="769" t="s">
        <v>617</v>
      </c>
      <c r="J3" s="769" t="s">
        <v>618</v>
      </c>
      <c r="K3" s="769" t="s">
        <v>619</v>
      </c>
      <c r="L3" s="769" t="s">
        <v>620</v>
      </c>
      <c r="M3" s="771" t="s">
        <v>621</v>
      </c>
      <c r="N3" s="85"/>
    </row>
    <row r="4" spans="1:14" x14ac:dyDescent="0.25">
      <c r="A4" s="775"/>
      <c r="B4" s="770"/>
      <c r="C4" s="770"/>
      <c r="D4" s="98" t="s">
        <v>114</v>
      </c>
      <c r="E4" s="98" t="s">
        <v>115</v>
      </c>
      <c r="F4" s="98" t="s">
        <v>116</v>
      </c>
      <c r="G4" s="150" t="s">
        <v>117</v>
      </c>
      <c r="H4" s="98" t="s">
        <v>118</v>
      </c>
      <c r="I4" s="770"/>
      <c r="J4" s="770"/>
      <c r="K4" s="770"/>
      <c r="L4" s="770"/>
      <c r="M4" s="772"/>
      <c r="N4" s="85"/>
    </row>
    <row r="5" spans="1:14" ht="30.75" customHeight="1" x14ac:dyDescent="0.25">
      <c r="A5" s="773" t="s">
        <v>565</v>
      </c>
      <c r="B5" s="773"/>
      <c r="C5" s="773"/>
      <c r="D5" s="773"/>
      <c r="E5" s="773"/>
      <c r="F5" s="773"/>
      <c r="G5" s="773"/>
      <c r="H5" s="773"/>
      <c r="I5" s="773"/>
      <c r="J5" s="773"/>
      <c r="K5" s="773"/>
      <c r="L5" s="773"/>
      <c r="M5" s="773"/>
      <c r="N5" s="85"/>
    </row>
    <row r="6" spans="1:14" x14ac:dyDescent="0.25">
      <c r="A6" s="114">
        <v>2014</v>
      </c>
      <c r="B6" s="83">
        <v>100.1</v>
      </c>
      <c r="C6" s="83">
        <v>100.2</v>
      </c>
      <c r="D6" s="56">
        <v>100</v>
      </c>
      <c r="E6" s="56">
        <v>99</v>
      </c>
      <c r="F6" s="83" t="s">
        <v>77</v>
      </c>
      <c r="G6" s="56">
        <v>99.8</v>
      </c>
      <c r="H6" s="56">
        <v>99.9</v>
      </c>
      <c r="I6" s="83" t="s">
        <v>76</v>
      </c>
      <c r="J6" s="83">
        <v>100.4</v>
      </c>
      <c r="K6" s="83" t="s">
        <v>82</v>
      </c>
      <c r="L6" s="56">
        <v>99.7</v>
      </c>
      <c r="M6" s="152" t="s">
        <v>85</v>
      </c>
      <c r="N6" s="85"/>
    </row>
    <row r="7" spans="1:14" x14ac:dyDescent="0.25">
      <c r="A7" s="114">
        <v>2015</v>
      </c>
      <c r="B7" s="83" t="s">
        <v>121</v>
      </c>
      <c r="C7" s="83">
        <v>100.2</v>
      </c>
      <c r="D7" s="56">
        <v>100.5</v>
      </c>
      <c r="E7" s="56">
        <v>98.9</v>
      </c>
      <c r="F7" s="56">
        <v>100</v>
      </c>
      <c r="G7" s="56">
        <v>99.7</v>
      </c>
      <c r="H7" s="56">
        <v>99.2</v>
      </c>
      <c r="I7" s="56">
        <v>100</v>
      </c>
      <c r="J7" s="83">
        <v>99.9</v>
      </c>
      <c r="K7" s="83">
        <v>100.9</v>
      </c>
      <c r="L7" s="56">
        <v>99.8</v>
      </c>
      <c r="M7" s="152">
        <v>99.8</v>
      </c>
      <c r="N7" s="85"/>
    </row>
    <row r="8" spans="1:14" x14ac:dyDescent="0.25">
      <c r="A8" s="114">
        <v>2016</v>
      </c>
      <c r="B8" s="83">
        <v>100.2</v>
      </c>
      <c r="C8" s="83">
        <v>99.8</v>
      </c>
      <c r="D8" s="56">
        <v>100</v>
      </c>
      <c r="E8" s="56" t="s">
        <v>581</v>
      </c>
      <c r="F8" s="56">
        <v>100.1</v>
      </c>
      <c r="G8" s="56">
        <v>99.8</v>
      </c>
      <c r="H8" s="56">
        <v>99.7</v>
      </c>
      <c r="I8" s="56">
        <v>99.7</v>
      </c>
      <c r="J8" s="83">
        <v>100.1</v>
      </c>
      <c r="K8" s="83">
        <v>101.4</v>
      </c>
      <c r="L8" s="56">
        <v>100.1</v>
      </c>
      <c r="M8" s="152">
        <v>99.9</v>
      </c>
      <c r="N8" s="85"/>
    </row>
    <row r="9" spans="1:14" x14ac:dyDescent="0.25">
      <c r="A9" s="114">
        <v>2017</v>
      </c>
      <c r="B9" s="83">
        <v>100.9</v>
      </c>
      <c r="C9" s="83">
        <v>100.1</v>
      </c>
      <c r="D9" s="56">
        <v>100.1</v>
      </c>
      <c r="E9" s="56">
        <v>98.9</v>
      </c>
      <c r="F9" s="56">
        <v>99.8</v>
      </c>
      <c r="G9" s="56">
        <v>99.6</v>
      </c>
      <c r="H9" s="56">
        <v>99.7</v>
      </c>
      <c r="I9" s="56">
        <v>99.8</v>
      </c>
      <c r="J9" s="83">
        <v>100.3</v>
      </c>
      <c r="K9" s="83">
        <v>101.3</v>
      </c>
      <c r="L9" s="56">
        <v>99.9</v>
      </c>
      <c r="M9" s="151">
        <v>100</v>
      </c>
      <c r="N9" s="85"/>
    </row>
    <row r="10" spans="1:14" x14ac:dyDescent="0.25">
      <c r="A10" s="114">
        <v>2018</v>
      </c>
      <c r="B10" s="83">
        <v>100.2</v>
      </c>
      <c r="C10" s="83">
        <v>101.2</v>
      </c>
      <c r="D10" s="56">
        <v>100.4</v>
      </c>
      <c r="E10" s="56">
        <v>98.9</v>
      </c>
      <c r="F10" s="56">
        <v>100.2</v>
      </c>
      <c r="G10" s="56">
        <v>99.8</v>
      </c>
      <c r="H10" s="56">
        <v>99.4</v>
      </c>
      <c r="I10" s="56">
        <v>100</v>
      </c>
      <c r="J10" s="83">
        <v>100.3</v>
      </c>
      <c r="K10" s="83">
        <v>101.3</v>
      </c>
      <c r="L10" s="56">
        <v>100</v>
      </c>
      <c r="M10" s="151">
        <v>99.7</v>
      </c>
      <c r="N10" s="85"/>
    </row>
    <row r="11" spans="1:14" x14ac:dyDescent="0.25">
      <c r="A11" s="114">
        <v>2019</v>
      </c>
      <c r="B11" s="83">
        <v>100.2</v>
      </c>
      <c r="C11" s="83"/>
      <c r="D11" s="56"/>
      <c r="E11" s="56"/>
      <c r="F11" s="56"/>
      <c r="G11" s="56"/>
      <c r="H11" s="56"/>
      <c r="I11" s="56"/>
      <c r="J11" s="83"/>
      <c r="K11" s="83"/>
      <c r="L11" s="56"/>
      <c r="M11" s="151"/>
      <c r="N11" s="85"/>
    </row>
    <row r="12" spans="1:14" ht="25.5" x14ac:dyDescent="0.25">
      <c r="A12" s="81" t="s">
        <v>566</v>
      </c>
      <c r="B12" s="81"/>
      <c r="C12" s="81"/>
      <c r="D12" s="115"/>
      <c r="E12" s="81"/>
      <c r="F12" s="81"/>
      <c r="G12" s="115"/>
      <c r="H12" s="81"/>
      <c r="I12" s="81"/>
      <c r="J12" s="81"/>
      <c r="K12" s="81"/>
      <c r="L12" s="81"/>
      <c r="M12" s="125"/>
      <c r="N12" s="85"/>
    </row>
    <row r="13" spans="1:14" x14ac:dyDescent="0.25">
      <c r="A13" s="114">
        <v>2014</v>
      </c>
      <c r="B13" s="83">
        <v>98.2</v>
      </c>
      <c r="C13" s="83">
        <v>98.3</v>
      </c>
      <c r="D13" s="56">
        <v>98.3</v>
      </c>
      <c r="E13" s="83">
        <v>98.3</v>
      </c>
      <c r="F13" s="83">
        <v>98.3</v>
      </c>
      <c r="G13" s="56">
        <v>98</v>
      </c>
      <c r="H13" s="56">
        <v>98.9</v>
      </c>
      <c r="I13" s="83" t="s">
        <v>84</v>
      </c>
      <c r="J13" s="83">
        <v>99.7</v>
      </c>
      <c r="K13" s="83" t="s">
        <v>80</v>
      </c>
      <c r="L13" s="56" t="s">
        <v>119</v>
      </c>
      <c r="M13" s="152" t="s">
        <v>73</v>
      </c>
      <c r="N13" s="85"/>
    </row>
    <row r="14" spans="1:14" x14ac:dyDescent="0.25">
      <c r="A14" s="114">
        <v>2015</v>
      </c>
      <c r="B14" s="83" t="s">
        <v>81</v>
      </c>
      <c r="C14" s="83">
        <v>98.7</v>
      </c>
      <c r="D14" s="56">
        <v>99.2</v>
      </c>
      <c r="E14" s="83">
        <v>99.1</v>
      </c>
      <c r="F14" s="83">
        <v>99.2</v>
      </c>
      <c r="G14" s="56" t="s">
        <v>74</v>
      </c>
      <c r="H14" s="56">
        <v>98.4</v>
      </c>
      <c r="I14" s="83">
        <v>98.4</v>
      </c>
      <c r="J14" s="83">
        <v>97.9</v>
      </c>
      <c r="K14" s="83">
        <v>97.9</v>
      </c>
      <c r="L14" s="56">
        <v>98</v>
      </c>
      <c r="M14" s="152">
        <v>98.4</v>
      </c>
      <c r="N14" s="85"/>
    </row>
    <row r="15" spans="1:14" x14ac:dyDescent="0.25">
      <c r="A15" s="114">
        <v>2016</v>
      </c>
      <c r="B15" s="83">
        <v>99.1</v>
      </c>
      <c r="C15" s="83">
        <v>98.7</v>
      </c>
      <c r="D15" s="56">
        <v>98.2</v>
      </c>
      <c r="E15" s="83" t="s">
        <v>83</v>
      </c>
      <c r="F15" s="83">
        <v>98.4</v>
      </c>
      <c r="G15" s="56">
        <v>98.4</v>
      </c>
      <c r="H15" s="56">
        <v>99</v>
      </c>
      <c r="I15" s="83">
        <v>98.7</v>
      </c>
      <c r="J15" s="83">
        <v>98.8</v>
      </c>
      <c r="K15" s="83">
        <v>99.3</v>
      </c>
      <c r="L15" s="56">
        <v>99.7</v>
      </c>
      <c r="M15" s="152">
        <v>99.8</v>
      </c>
      <c r="N15" s="85"/>
    </row>
    <row r="16" spans="1:14" x14ac:dyDescent="0.25">
      <c r="A16" s="114">
        <v>2017</v>
      </c>
      <c r="B16" s="83">
        <v>100.4</v>
      </c>
      <c r="C16" s="83">
        <v>100.8</v>
      </c>
      <c r="D16" s="56">
        <v>100.9</v>
      </c>
      <c r="E16" s="83">
        <v>100.8</v>
      </c>
      <c r="F16" s="83">
        <v>100.6</v>
      </c>
      <c r="G16" s="56">
        <v>100.4</v>
      </c>
      <c r="H16" s="56">
        <v>100.3</v>
      </c>
      <c r="I16" s="83">
        <v>100.4</v>
      </c>
      <c r="J16" s="83">
        <v>100.6</v>
      </c>
      <c r="K16" s="83">
        <v>100.5</v>
      </c>
      <c r="L16" s="56">
        <v>100.3</v>
      </c>
      <c r="M16" s="152">
        <v>100.4</v>
      </c>
      <c r="N16" s="85"/>
    </row>
    <row r="17" spans="1:14" x14ac:dyDescent="0.25">
      <c r="A17" s="114">
        <v>2018</v>
      </c>
      <c r="B17" s="83">
        <v>99.7</v>
      </c>
      <c r="C17" s="83">
        <v>100.8</v>
      </c>
      <c r="D17" s="56">
        <v>101</v>
      </c>
      <c r="E17" s="83">
        <v>101.1</v>
      </c>
      <c r="F17" s="83">
        <v>101.4</v>
      </c>
      <c r="G17" s="56">
        <v>101.6</v>
      </c>
      <c r="H17" s="56">
        <v>101.5</v>
      </c>
      <c r="I17" s="83">
        <v>101.6</v>
      </c>
      <c r="J17" s="83">
        <v>101.6</v>
      </c>
      <c r="K17" s="83">
        <v>101.6</v>
      </c>
      <c r="L17" s="56">
        <v>101.6</v>
      </c>
      <c r="M17" s="152">
        <v>101.4</v>
      </c>
      <c r="N17" s="85"/>
    </row>
    <row r="18" spans="1:14" x14ac:dyDescent="0.25">
      <c r="A18" s="114">
        <v>2019</v>
      </c>
      <c r="B18" s="83">
        <v>101.4</v>
      </c>
      <c r="C18" s="83"/>
      <c r="D18" s="56"/>
      <c r="E18" s="83"/>
      <c r="F18" s="83"/>
      <c r="G18" s="56"/>
      <c r="H18" s="56"/>
      <c r="I18" s="83"/>
      <c r="J18" s="83"/>
      <c r="K18" s="83"/>
      <c r="L18" s="56"/>
      <c r="M18" s="152"/>
      <c r="N18" s="85"/>
    </row>
    <row r="19" spans="1:14" ht="25.5" x14ac:dyDescent="0.25">
      <c r="A19" s="81" t="s">
        <v>567</v>
      </c>
      <c r="B19" s="81"/>
      <c r="C19" s="81"/>
      <c r="D19" s="115"/>
      <c r="E19" s="81"/>
      <c r="F19" s="81"/>
      <c r="G19" s="115"/>
      <c r="H19" s="81"/>
      <c r="I19" s="81"/>
      <c r="J19" s="81"/>
      <c r="K19" s="81"/>
      <c r="L19" s="81"/>
      <c r="M19" s="125"/>
      <c r="N19" s="85"/>
    </row>
    <row r="20" spans="1:14" x14ac:dyDescent="0.25">
      <c r="A20" s="3">
        <v>2014</v>
      </c>
      <c r="B20" s="116" t="s">
        <v>123</v>
      </c>
      <c r="C20" s="116">
        <v>98.3</v>
      </c>
      <c r="D20" s="117">
        <v>98.3</v>
      </c>
      <c r="E20" s="116">
        <v>98.3</v>
      </c>
      <c r="F20" s="116" t="s">
        <v>83</v>
      </c>
      <c r="G20" s="117">
        <v>98.2</v>
      </c>
      <c r="H20" s="117">
        <v>98.3</v>
      </c>
      <c r="I20" s="116" t="s">
        <v>79</v>
      </c>
      <c r="J20" s="116">
        <v>98.6</v>
      </c>
      <c r="K20" s="116" t="s">
        <v>81</v>
      </c>
      <c r="L20" s="117" t="s">
        <v>75</v>
      </c>
      <c r="M20" s="153" t="s">
        <v>75</v>
      </c>
      <c r="N20" s="85"/>
    </row>
    <row r="21" spans="1:14" x14ac:dyDescent="0.25">
      <c r="A21" s="3">
        <v>2015</v>
      </c>
      <c r="B21" s="116" t="s">
        <v>123</v>
      </c>
      <c r="C21" s="116">
        <v>98.7</v>
      </c>
      <c r="D21" s="117">
        <v>98.8</v>
      </c>
      <c r="E21" s="116">
        <v>98.9</v>
      </c>
      <c r="F21" s="116">
        <v>98.9</v>
      </c>
      <c r="G21" s="117">
        <v>99</v>
      </c>
      <c r="H21" s="117">
        <v>98.9</v>
      </c>
      <c r="I21" s="116">
        <v>98.8</v>
      </c>
      <c r="J21" s="116">
        <v>98.7</v>
      </c>
      <c r="K21" s="116">
        <v>98.6</v>
      </c>
      <c r="L21" s="117">
        <v>98.6</v>
      </c>
      <c r="M21" s="153">
        <v>98.6</v>
      </c>
      <c r="N21" s="85"/>
    </row>
    <row r="22" spans="1:14" x14ac:dyDescent="0.25">
      <c r="A22" s="3">
        <v>2016</v>
      </c>
      <c r="B22" s="116" t="s">
        <v>123</v>
      </c>
      <c r="C22" s="116">
        <v>98.9</v>
      </c>
      <c r="D22" s="117">
        <v>98.6</v>
      </c>
      <c r="E22" s="116" t="s">
        <v>691</v>
      </c>
      <c r="F22" s="116">
        <v>98.5</v>
      </c>
      <c r="G22" s="117">
        <v>98.5</v>
      </c>
      <c r="H22" s="117">
        <v>98.6</v>
      </c>
      <c r="I22" s="116">
        <v>98.6</v>
      </c>
      <c r="J22" s="116">
        <v>98.6</v>
      </c>
      <c r="K22" s="116">
        <v>98.7</v>
      </c>
      <c r="L22" s="117">
        <v>98.8</v>
      </c>
      <c r="M22" s="153">
        <v>98.8</v>
      </c>
      <c r="N22" s="85"/>
    </row>
    <row r="23" spans="1:14" x14ac:dyDescent="0.25">
      <c r="A23" s="3">
        <v>2017</v>
      </c>
      <c r="B23" s="116" t="s">
        <v>123</v>
      </c>
      <c r="C23" s="116">
        <v>100.6</v>
      </c>
      <c r="D23" s="117">
        <v>100.7</v>
      </c>
      <c r="E23" s="116">
        <v>100.7</v>
      </c>
      <c r="F23" s="116">
        <v>100.7</v>
      </c>
      <c r="G23" s="117">
        <v>100.7</v>
      </c>
      <c r="H23" s="117">
        <v>100.6</v>
      </c>
      <c r="I23" s="116">
        <v>100.6</v>
      </c>
      <c r="J23" s="116">
        <v>100.6</v>
      </c>
      <c r="K23" s="116">
        <v>100.6</v>
      </c>
      <c r="L23" s="117">
        <v>100.6</v>
      </c>
      <c r="M23" s="153">
        <v>100.5</v>
      </c>
      <c r="N23" s="85"/>
    </row>
    <row r="24" spans="1:14" s="80" customFormat="1" x14ac:dyDescent="0.25">
      <c r="A24" s="3">
        <v>2018</v>
      </c>
      <c r="B24" s="116" t="s">
        <v>123</v>
      </c>
      <c r="C24" s="116">
        <v>100.2</v>
      </c>
      <c r="D24" s="117">
        <v>100.5</v>
      </c>
      <c r="E24" s="116">
        <v>100.7</v>
      </c>
      <c r="F24" s="116">
        <v>100.8</v>
      </c>
      <c r="G24" s="117">
        <v>100.9</v>
      </c>
      <c r="H24" s="117">
        <v>101</v>
      </c>
      <c r="I24" s="116">
        <v>101.1</v>
      </c>
      <c r="J24" s="116">
        <v>101.1</v>
      </c>
      <c r="K24" s="116">
        <v>101.2</v>
      </c>
      <c r="L24" s="117">
        <v>101.2</v>
      </c>
      <c r="M24" s="153">
        <v>101.2</v>
      </c>
      <c r="N24" s="2"/>
    </row>
    <row r="25" spans="1:14" s="80" customFormat="1" x14ac:dyDescent="0.25">
      <c r="A25" s="327">
        <v>2019</v>
      </c>
      <c r="B25" s="328" t="s">
        <v>123</v>
      </c>
      <c r="C25" s="328"/>
      <c r="D25" s="329"/>
      <c r="E25" s="328"/>
      <c r="F25" s="328"/>
      <c r="G25" s="329"/>
      <c r="H25" s="329"/>
      <c r="I25" s="328"/>
      <c r="J25" s="328"/>
      <c r="K25" s="328"/>
      <c r="L25" s="329"/>
      <c r="M25" s="330"/>
      <c r="N25" s="2"/>
    </row>
    <row r="26" spans="1:14" x14ac:dyDescent="0.25">
      <c r="A26" s="76"/>
      <c r="B26" s="85"/>
      <c r="C26" s="85"/>
      <c r="D26" s="85"/>
      <c r="E26" s="85"/>
      <c r="F26" s="85"/>
      <c r="G26" s="70"/>
      <c r="H26" s="85"/>
      <c r="I26" s="85"/>
      <c r="J26" s="85"/>
      <c r="K26" s="85"/>
      <c r="L26" s="85"/>
      <c r="M26" s="85"/>
      <c r="N26" s="85"/>
    </row>
    <row r="27" spans="1:14" x14ac:dyDescent="0.25">
      <c r="A27" s="85"/>
      <c r="B27" s="85"/>
      <c r="C27" s="85"/>
      <c r="D27" s="85"/>
      <c r="E27" s="85"/>
      <c r="F27" s="85"/>
      <c r="G27" s="70"/>
      <c r="H27" s="85"/>
      <c r="I27" s="85"/>
      <c r="J27" s="85"/>
      <c r="K27" s="85"/>
      <c r="L27" s="85"/>
      <c r="M27" s="85"/>
      <c r="N27" s="85"/>
    </row>
    <row r="28" spans="1:14" x14ac:dyDescent="0.25">
      <c r="A28" s="85"/>
      <c r="B28" s="85"/>
      <c r="C28" s="85"/>
      <c r="D28" s="85"/>
      <c r="E28" s="85"/>
      <c r="F28" s="85"/>
      <c r="G28" s="70"/>
      <c r="H28" s="85"/>
      <c r="I28" s="85"/>
      <c r="J28" s="85"/>
      <c r="K28" s="85"/>
      <c r="L28" s="85"/>
      <c r="M28" s="85"/>
      <c r="N28" s="85"/>
    </row>
  </sheetData>
  <mergeCells count="9">
    <mergeCell ref="J3:J4"/>
    <mergeCell ref="K3:K4"/>
    <mergeCell ref="L3:L4"/>
    <mergeCell ref="M3:M4"/>
    <mergeCell ref="A5:M5"/>
    <mergeCell ref="A3:A4"/>
    <mergeCell ref="B3:B4"/>
    <mergeCell ref="C3:C4"/>
    <mergeCell ref="I3:I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38</vt:i4>
      </vt:variant>
      <vt:variant>
        <vt:lpstr>Named Ranges</vt:lpstr>
      </vt:variant>
      <vt:variant>
        <vt:i4>17</vt:i4>
      </vt:variant>
    </vt:vector>
  </HeadingPairs>
  <TitlesOfParts>
    <vt:vector size="55" baseType="lpstr">
      <vt:lpstr>Знакови,симболи-Signs,symbols</vt:lpstr>
      <vt:lpstr>T1.1.</vt:lpstr>
      <vt:lpstr>T1.2.</vt:lpstr>
      <vt:lpstr>Т2.1.</vt:lpstr>
      <vt:lpstr>Т2.2.</vt:lpstr>
      <vt:lpstr>Т2.3.</vt:lpstr>
      <vt:lpstr>T3.1.</vt:lpstr>
      <vt:lpstr>T3.2.</vt:lpstr>
      <vt:lpstr>T4.1.</vt:lpstr>
      <vt:lpstr>T4.2.</vt:lpstr>
      <vt:lpstr>T4.3.</vt:lpstr>
      <vt:lpstr>T4.4</vt:lpstr>
      <vt:lpstr>T5.1.</vt:lpstr>
      <vt:lpstr>T5.2.</vt:lpstr>
      <vt:lpstr>T5.3.</vt:lpstr>
      <vt:lpstr>T5.4.</vt:lpstr>
      <vt:lpstr>T5.5.</vt:lpstr>
      <vt:lpstr>T5.6.</vt:lpstr>
      <vt:lpstr>T5.7.</vt:lpstr>
      <vt:lpstr>T6.1.</vt:lpstr>
      <vt:lpstr>T6.2.</vt:lpstr>
      <vt:lpstr>T6.3.</vt:lpstr>
      <vt:lpstr>T6.4.</vt:lpstr>
      <vt:lpstr>T6.5.</vt:lpstr>
      <vt:lpstr>T6.6.</vt:lpstr>
      <vt:lpstr>T7.1.</vt:lpstr>
      <vt:lpstr>T7.2.</vt:lpstr>
      <vt:lpstr>T8.1.</vt:lpstr>
      <vt:lpstr>T8.2.</vt:lpstr>
      <vt:lpstr>T8.3.</vt:lpstr>
      <vt:lpstr>T8.4.</vt:lpstr>
      <vt:lpstr>T8.5.</vt:lpstr>
      <vt:lpstr>T9.1.</vt:lpstr>
      <vt:lpstr>T10.1.</vt:lpstr>
      <vt:lpstr>T11.1.</vt:lpstr>
      <vt:lpstr>T12.1.</vt:lpstr>
      <vt:lpstr>T12.2.</vt:lpstr>
      <vt:lpstr>T12.3.</vt:lpstr>
      <vt:lpstr>'Знакови,симболи-Signs,symbols'!_Toc379874817</vt:lpstr>
      <vt:lpstr>'Знакови,симболи-Signs,symbols'!_Toc379874819</vt:lpstr>
      <vt:lpstr>'Знакови,симболи-Signs,symbols'!_Toc379874820</vt:lpstr>
      <vt:lpstr>'Знакови,симболи-Signs,symbols'!_Toc379874821</vt:lpstr>
      <vt:lpstr>'Знакови,симболи-Signs,symbols'!_Toc379874822</vt:lpstr>
      <vt:lpstr>'Знакови,симболи-Signs,symbols'!_Toc379874823</vt:lpstr>
      <vt:lpstr>T3.1.!_Toc379874850</vt:lpstr>
      <vt:lpstr>T3.2.!_Toc379874851</vt:lpstr>
      <vt:lpstr>T6.2.!_Toc379874891</vt:lpstr>
      <vt:lpstr>T6.4.!_Toc379874907</vt:lpstr>
      <vt:lpstr>T6.4.!_Toc379874908</vt:lpstr>
      <vt:lpstr>T6.4.!_Toc379874909</vt:lpstr>
      <vt:lpstr>T6.6.!_Toc379874921</vt:lpstr>
      <vt:lpstr>T6.6.!_Toc379874922</vt:lpstr>
      <vt:lpstr>T9.1.!_Toc379874945</vt:lpstr>
      <vt:lpstr>T9.1.!_Toc379874946</vt:lpstr>
      <vt:lpstr>T11.1.!_Toc379874950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zecal</dc:creator>
  <cp:lastModifiedBy>Ognjen Ignjic</cp:lastModifiedBy>
  <cp:lastPrinted>2017-05-04T11:25:22Z</cp:lastPrinted>
  <dcterms:created xsi:type="dcterms:W3CDTF">2014-03-18T10:04:48Z</dcterms:created>
  <dcterms:modified xsi:type="dcterms:W3CDTF">2019-03-13T10:43:26Z</dcterms:modified>
</cp:coreProperties>
</file>