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2 Bilteni\12_MESECNI STATISTICKI PREGLED\2018\10 Oktobar\"/>
    </mc:Choice>
  </mc:AlternateContent>
  <bookViews>
    <workbookView xWindow="360" yWindow="75" windowWidth="13395" windowHeight="12075" tabRatio="799" firstSheet="1" activeTab="21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3.1." sheetId="11" r:id="rId9"/>
    <sheet name="T3.2." sheetId="12" r:id="rId10"/>
    <sheet name="G3." sheetId="133" r:id="rId11"/>
    <sheet name="T4.1." sheetId="77" r:id="rId12"/>
    <sheet name="G4." sheetId="134" r:id="rId13"/>
    <sheet name="T4.2." sheetId="79" r:id="rId14"/>
    <sheet name="T4.3." sheetId="118" r:id="rId15"/>
    <sheet name="G5." sheetId="135" r:id="rId16"/>
    <sheet name="T4.4" sheetId="152" r:id="rId17"/>
    <sheet name="T5.1." sheetId="83" r:id="rId18"/>
    <sheet name="G6." sheetId="136" r:id="rId19"/>
    <sheet name="T5.2." sheetId="85" r:id="rId20"/>
    <sheet name="G7." sheetId="147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154" r:id="rId28"/>
    <sheet name="T6.3." sheetId="94" r:id="rId29"/>
    <sheet name="T6.4." sheetId="153" r:id="rId30"/>
    <sheet name="T6.5." sheetId="96" r:id="rId31"/>
    <sheet name="G8." sheetId="155" r:id="rId32"/>
    <sheet name="T6.6." sheetId="98" r:id="rId33"/>
    <sheet name="T7.1." sheetId="69" r:id="rId34"/>
    <sheet name="T7.2." sheetId="71" r:id="rId35"/>
    <sheet name="G9." sheetId="97" r:id="rId36"/>
    <sheet name="T8.1." sheetId="99" r:id="rId37"/>
    <sheet name="G10." sheetId="138" r:id="rId38"/>
    <sheet name="T8.2." sheetId="101" r:id="rId39"/>
    <sheet name="T8.3." sheetId="102" r:id="rId40"/>
    <sheet name="T8.4." sheetId="103" r:id="rId41"/>
    <sheet name="G11." sheetId="139" r:id="rId42"/>
    <sheet name="T8.5." sheetId="105" r:id="rId43"/>
    <sheet name="G12." sheetId="140" r:id="rId44"/>
    <sheet name="T9.1." sheetId="107" r:id="rId45"/>
    <sheet name="G13." sheetId="141" r:id="rId46"/>
    <sheet name="T10.1." sheetId="46" r:id="rId47"/>
    <sheet name="T11.1." sheetId="109" r:id="rId48"/>
    <sheet name="G14." sheetId="142" r:id="rId49"/>
    <sheet name="T12.1." sheetId="49" r:id="rId50"/>
    <sheet name="T12.2." sheetId="50" r:id="rId51"/>
    <sheet name="T12.3." sheetId="51" r:id="rId52"/>
  </sheets>
  <externalReferences>
    <externalReference r:id="rId53"/>
  </externalReferences>
  <definedNames>
    <definedName name="___INDEX_SHEET___ASAP_Utilities" localSheetId="31">#REF!</definedName>
    <definedName name="___INDEX_SHEET___ASAP_Utilities" localSheetId="16">#REF!</definedName>
    <definedName name="___INDEX_SHEET___ASAP_Utilities" localSheetId="27">#REF!</definedName>
    <definedName name="___INDEX_SHEET___ASAP_Utilities" localSheetId="29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'T1.1.'!#REF!</definedName>
    <definedName name="_Toc379874829" localSheetId="1">'T1.1.'!#REF!</definedName>
    <definedName name="_Toc379874832" localSheetId="3">'T1.2.'!#REF!</definedName>
    <definedName name="_Toc379874833" localSheetId="3">'T1.2.'!#REF!</definedName>
    <definedName name="_Toc379874842" localSheetId="7">'Т2.3.'!#REF!</definedName>
    <definedName name="_Toc379874843" localSheetId="7">'Т2.3.'!#REF!</definedName>
    <definedName name="_Toc379874850" localSheetId="8">'T3.1.'!$A$2</definedName>
    <definedName name="_Toc379874851" localSheetId="9">'T3.2.'!$A$2</definedName>
    <definedName name="_Toc379874856" localSheetId="11">'T4.1.'!#REF!</definedName>
    <definedName name="_Toc379874859" localSheetId="13">'T4.2.'!#REF!</definedName>
    <definedName name="_Toc379874860" localSheetId="13">'T4.2.'!#REF!</definedName>
    <definedName name="_Toc379874870" localSheetId="19">'T5.2.'!#REF!</definedName>
    <definedName name="_Toc379874871" localSheetId="19">'T5.2.'!#REF!</definedName>
    <definedName name="_Toc379874874" localSheetId="17">'T5.1.'!#REF!</definedName>
    <definedName name="_Toc379874875" localSheetId="17">'T5.1.'!#REF!</definedName>
    <definedName name="_Toc379874878" localSheetId="22">'T5.4.'!#REF!</definedName>
    <definedName name="_Toc379874879" localSheetId="22">'T5.4.'!#REF!</definedName>
    <definedName name="_Toc379874880" localSheetId="21">'T5.3.'!#REF!</definedName>
    <definedName name="_Toc379874881" localSheetId="21">'T5.3.'!#REF!</definedName>
    <definedName name="_Toc379874882" localSheetId="23">'T5.5.'!#REF!</definedName>
    <definedName name="_Toc379874883" localSheetId="23">'T5.5.'!#REF!</definedName>
    <definedName name="_Toc379874884" localSheetId="24">'T5.6.'!#REF!</definedName>
    <definedName name="_Toc379874886" localSheetId="25">'T5.7.'!#REF!</definedName>
    <definedName name="_Toc379874888" localSheetId="26">'T6.1.'!#REF!</definedName>
    <definedName name="_Toc379874888" localSheetId="33">'T7.1.'!#REF!</definedName>
    <definedName name="_Toc379874889" localSheetId="26">'T6.1.'!#REF!</definedName>
    <definedName name="_Toc379874889" localSheetId="33">'T7.1.'!#REF!</definedName>
    <definedName name="_Toc379874891" localSheetId="27">'T6.2.'!$A$2</definedName>
    <definedName name="_Toc379874892" localSheetId="27">'T6.2.'!#REF!</definedName>
    <definedName name="_Toc379874894" localSheetId="27">'T6.2.'!#REF!</definedName>
    <definedName name="_Toc379874907" localSheetId="29">'T6.4.'!$A$1</definedName>
    <definedName name="_Toc379874908" localSheetId="29">'T6.4.'!$A$2</definedName>
    <definedName name="_Toc379874909" localSheetId="29">'T6.4.'!$C$4</definedName>
    <definedName name="_Toc379874911" localSheetId="29">'T6.4.'!#REF!</definedName>
    <definedName name="_Toc379874918" localSheetId="30">'T6.5.'!#REF!</definedName>
    <definedName name="_Toc379874918" localSheetId="34">'T7.2.'!#REF!</definedName>
    <definedName name="_Toc379874920" localSheetId="31">'G8.'!$A$2</definedName>
    <definedName name="_Toc379874920" localSheetId="35">'G9.'!#REF!</definedName>
    <definedName name="_Toc379874921" localSheetId="32">'T6.6.'!$A$1</definedName>
    <definedName name="_Toc379874922" localSheetId="32">'T6.6.'!$A$2</definedName>
    <definedName name="_Toc379874929" localSheetId="36">'T8.1.'!#REF!</definedName>
    <definedName name="_Toc379874930" localSheetId="36">'T8.1.'!#REF!</definedName>
    <definedName name="_Toc379874933" localSheetId="38">'T8.2.'!#REF!</definedName>
    <definedName name="_Toc379874934" localSheetId="38">'T8.2.'!#REF!</definedName>
    <definedName name="_Toc379874935" localSheetId="39">'T8.3.'!#REF!</definedName>
    <definedName name="_Toc379874936" localSheetId="39">'T8.3.'!#REF!</definedName>
    <definedName name="_Toc379874937" localSheetId="40">'T8.4.'!#REF!</definedName>
    <definedName name="_Toc379874938" localSheetId="40">'T8.4.'!#REF!</definedName>
    <definedName name="_Toc379874942" localSheetId="42">'T8.5.'!#REF!</definedName>
    <definedName name="_Toc379874945" localSheetId="44">'T9.1.'!$A$1</definedName>
    <definedName name="_Toc379874946" localSheetId="44">'T9.1.'!$A$2</definedName>
    <definedName name="_Toc379874950" localSheetId="47">'T11.1.'!$A$2</definedName>
    <definedName name="_Toc379874953" localSheetId="49">'T12.1.'!#REF!</definedName>
    <definedName name="_Toc379874954" localSheetId="49">'T12.1.'!#REF!</definedName>
    <definedName name="_Toc379874955" localSheetId="50">'T12.2.'!#REF!</definedName>
    <definedName name="_Toc379874956" localSheetId="50">'T12.2.'!#REF!</definedName>
    <definedName name="_Toc379874957" localSheetId="51">'T12.3.'!#REF!</definedName>
    <definedName name="_Toc379874958" localSheetId="51">'T12.3.'!#REF!</definedName>
    <definedName name="d" localSheetId="31">#REF!</definedName>
    <definedName name="d" localSheetId="16">#REF!</definedName>
    <definedName name="d" localSheetId="27">#REF!</definedName>
    <definedName name="d" localSheetId="29">#REF!</definedName>
    <definedName name="d">#REF!</definedName>
    <definedName name="E" localSheetId="16">#REF!</definedName>
    <definedName name="E">#REF!</definedName>
    <definedName name="POCETNA" localSheetId="16">#REF!</definedName>
    <definedName name="POCETNA">#REF!</definedName>
    <definedName name="_xlnm.Print_Titles" localSheetId="4">'Т2.1.'!#REF!</definedName>
    <definedName name="_xlnm.Print_Titles" localSheetId="5">'Т2.2.'!#REF!</definedName>
    <definedName name="SD" localSheetId="16">#REF!</definedName>
    <definedName name="SD">#REF!</definedName>
  </definedNames>
  <calcPr calcId="152511"/>
</workbook>
</file>

<file path=xl/calcChain.xml><?xml version="1.0" encoding="utf-8"?>
<calcChain xmlns="http://schemas.openxmlformats.org/spreadsheetml/2006/main">
  <c r="E26" i="50" l="1"/>
  <c r="F25" i="91" l="1"/>
  <c r="E25" i="91"/>
  <c r="H21" i="91"/>
  <c r="F21" i="91"/>
  <c r="E21" i="91"/>
  <c r="H26" i="90"/>
  <c r="F26" i="90"/>
  <c r="E26" i="90"/>
  <c r="H22" i="90"/>
  <c r="F22" i="90"/>
  <c r="E22" i="90"/>
  <c r="K32" i="88" l="1"/>
  <c r="J32" i="88"/>
  <c r="I32" i="88"/>
  <c r="H32" i="88"/>
  <c r="G32" i="88"/>
  <c r="F32" i="88"/>
  <c r="D32" i="88"/>
  <c r="C32" i="88"/>
  <c r="B32" i="88"/>
  <c r="C16" i="147"/>
</calcChain>
</file>

<file path=xl/sharedStrings.xml><?xml version="1.0" encoding="utf-8"?>
<sst xmlns="http://schemas.openxmlformats.org/spreadsheetml/2006/main" count="2733" uniqueCount="1312">
  <si>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</si>
  <si>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</si>
  <si>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</si>
  <si>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</si>
  <si>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</si>
  <si>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</si>
  <si>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</si>
  <si>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</si>
  <si>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</si>
  <si>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</si>
  <si>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</si>
  <si>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</si>
  <si>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</si>
  <si>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</si>
  <si>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</si>
  <si>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</si>
  <si>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</si>
  <si>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</si>
  <si>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</si>
  <si>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</si>
  <si>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</si>
  <si>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</si>
  <si>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</si>
  <si>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</si>
  <si>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</si>
  <si>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</si>
  <si>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</si>
  <si>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</si>
  <si>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</si>
  <si>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</si>
  <si>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</si>
  <si>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</si>
  <si>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</si>
  <si>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</si>
  <si>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</si>
  <si>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</si>
  <si>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</si>
  <si>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</si>
  <si>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</si>
  <si>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</si>
  <si>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</si>
  <si>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</si>
  <si>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</si>
  <si>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</si>
  <si>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</si>
  <si>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</si>
  <si>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</si>
  <si>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</si>
  <si>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</si>
  <si>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</si>
  <si>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</si>
  <si>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</si>
  <si>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</si>
  <si>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</si>
  <si>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</si>
  <si>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</si>
  <si>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</si>
  <si>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</si>
  <si>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</si>
  <si>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</si>
  <si>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</si>
  <si>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</si>
  <si>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</si>
  <si>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</si>
  <si>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</si>
  <si>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</si>
  <si>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</si>
  <si>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</si>
  <si>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</si>
  <si>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</si>
  <si>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</si>
  <si>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</si>
  <si>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</si>
  <si>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</si>
  <si>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</si>
  <si>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</si>
  <si>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</si>
  <si>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</si>
  <si>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</si>
  <si>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</si>
  <si>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98,2</t>
  </si>
  <si>
    <t>98,4</t>
  </si>
  <si>
    <t>99,8</t>
  </si>
  <si>
    <t>98,7</t>
  </si>
  <si>
    <t>100,9</t>
  </si>
  <si>
    <t>98,3</t>
  </si>
  <si>
    <t>99,3</t>
  </si>
  <si>
    <t>99,4</t>
  </si>
  <si>
    <t>101,2</t>
  </si>
  <si>
    <t>100,3</t>
  </si>
  <si>
    <t>101,3</t>
  </si>
  <si>
    <t>Graph 2. Average gross and net wages, by month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</si>
  <si>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</si>
  <si>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</si>
  <si>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</si>
  <si>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</si>
  <si>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</si>
  <si>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</si>
  <si>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</si>
  <si>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</si>
  <si>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</si>
  <si>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</si>
  <si>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</si>
  <si>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</si>
  <si>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</si>
  <si>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</si>
  <si>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</si>
  <si>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</si>
  <si>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</si>
  <si>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</si>
  <si>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</si>
  <si>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</si>
  <si>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</si>
  <si>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</si>
  <si>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</si>
  <si>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</si>
  <si>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</si>
  <si>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</si>
  <si>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</si>
  <si>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</si>
  <si>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</si>
  <si>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</si>
  <si>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</si>
  <si>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</si>
  <si>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</si>
  <si>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</si>
  <si>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</si>
  <si>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</si>
  <si>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102,6</t>
  </si>
  <si>
    <t>103,6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</si>
  <si>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</si>
  <si>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</si>
  <si>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</si>
  <si>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</si>
  <si>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</si>
  <si>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</si>
  <si>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</si>
  <si>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</si>
  <si>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</si>
  <si>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</si>
  <si>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</si>
  <si>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</si>
  <si>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</si>
  <si>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</si>
  <si>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</si>
  <si>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</si>
  <si>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</si>
  <si>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</si>
  <si>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</si>
  <si>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</si>
  <si>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</si>
  <si>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</si>
  <si>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</si>
  <si>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</si>
  <si>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</si>
  <si>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</si>
  <si>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</si>
  <si>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</si>
  <si>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</si>
  <si>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</si>
  <si>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</si>
  <si>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</si>
  <si>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</si>
  <si>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</si>
  <si>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</si>
  <si>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</si>
  <si>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</si>
  <si>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</si>
  <si>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</si>
  <si>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</si>
  <si>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</si>
  <si>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</si>
  <si>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</si>
  <si>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</si>
  <si>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</si>
  <si>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</si>
  <si>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</si>
  <si>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</si>
  <si>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</si>
  <si>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</si>
  <si>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</si>
  <si>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</si>
  <si>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</si>
  <si>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</si>
  <si>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</si>
  <si>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</si>
  <si>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</si>
  <si>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</si>
  <si>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</si>
  <si>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</si>
  <si>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</si>
  <si>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</si>
  <si>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</si>
  <si>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</si>
  <si>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</si>
  <si>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</si>
  <si>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</si>
  <si>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</si>
  <si>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</si>
  <si>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</si>
  <si>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</si>
  <si>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</si>
  <si>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</si>
  <si>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</si>
  <si>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</si>
  <si>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</si>
  <si>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</si>
  <si>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</si>
  <si>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</si>
  <si>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</si>
  <si>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</si>
  <si>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</si>
  <si>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</si>
  <si>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</si>
  <si>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</si>
  <si>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</si>
  <si>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</si>
  <si>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</si>
  <si>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</si>
  <si>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</si>
  <si>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</si>
  <si>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</si>
  <si>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</si>
  <si>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</si>
  <si>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</si>
  <si>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</si>
  <si>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</si>
  <si>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</si>
  <si>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</si>
  <si>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</si>
  <si>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</si>
  <si>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</si>
  <si>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</si>
  <si>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</si>
  <si>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</si>
  <si>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</si>
  <si>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</si>
  <si>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</si>
  <si>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</si>
  <si>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</si>
  <si>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</si>
  <si>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</si>
  <si>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</si>
  <si>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</si>
  <si>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</si>
  <si>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</si>
  <si>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</si>
  <si>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</si>
  <si>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</si>
  <si>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</si>
  <si>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</si>
  <si>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</si>
  <si>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</si>
  <si>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</si>
  <si>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</si>
  <si>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</si>
  <si>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</si>
  <si>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</si>
  <si>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</si>
  <si>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</si>
  <si>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</si>
  <si>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</si>
  <si>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</si>
  <si>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</si>
  <si>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</si>
  <si>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</si>
  <si>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</si>
  <si>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</si>
  <si>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</si>
  <si>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</si>
  <si>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</si>
  <si>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</si>
  <si>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</si>
  <si>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</si>
  <si>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</si>
  <si>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</si>
  <si>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107,7</t>
  </si>
  <si>
    <t>104,7</t>
  </si>
  <si>
    <t>108,1</t>
  </si>
  <si>
    <t>119,2</t>
  </si>
  <si>
    <t>104,2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</si>
  <si>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</si>
  <si>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</si>
  <si>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</si>
  <si>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</si>
  <si>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</si>
  <si>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</si>
  <si>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</si>
  <si>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</si>
  <si>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</si>
  <si>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</si>
  <si>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</si>
  <si>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</si>
  <si>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</si>
  <si>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</si>
  <si>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</si>
  <si>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</si>
  <si>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</si>
  <si>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</si>
  <si>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</si>
  <si>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</si>
  <si>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</si>
  <si>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</si>
  <si>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</si>
  <si>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</si>
  <si>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</si>
  <si>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</si>
  <si>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</si>
  <si>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</si>
  <si>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</si>
  <si>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</si>
  <si>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</si>
  <si>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</si>
  <si>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</si>
  <si>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</si>
  <si>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</si>
  <si>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</si>
  <si>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</si>
  <si>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</si>
  <si>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</si>
  <si>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</si>
  <si>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</si>
  <si>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</si>
  <si>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</si>
  <si>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</si>
  <si>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</si>
  <si>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104,1</t>
  </si>
  <si>
    <t>96,7</t>
  </si>
  <si>
    <t>103,7</t>
  </si>
  <si>
    <t xml:space="preserve">    Value of import and indices by section of activity classification</t>
  </si>
  <si>
    <t>108,0</t>
  </si>
  <si>
    <t>34,6</t>
  </si>
  <si>
    <t>195,7</t>
  </si>
  <si>
    <t>49,5</t>
  </si>
  <si>
    <t>252,3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</si>
  <si>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</si>
  <si>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</si>
  <si>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</si>
  <si>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</si>
  <si>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</si>
  <si>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</si>
  <si>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</si>
  <si>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</si>
  <si>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</si>
  <si>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117,9</t>
  </si>
  <si>
    <t>102,9</t>
  </si>
  <si>
    <t>109,7</t>
  </si>
  <si>
    <t xml:space="preserve">    Import by main partner country </t>
  </si>
  <si>
    <t>106,7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</si>
  <si>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</si>
  <si>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</si>
  <si>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</si>
  <si>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</si>
  <si>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</si>
  <si>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</si>
  <si>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</si>
  <si>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</si>
  <si>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</si>
  <si>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</si>
  <si>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</si>
  <si>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</si>
  <si>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</si>
  <si>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</si>
  <si>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</si>
  <si>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</si>
  <si>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</si>
  <si>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</si>
  <si>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</si>
  <si>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</si>
  <si>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</si>
  <si>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</si>
  <si>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</si>
  <si>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</si>
  <si>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</si>
  <si>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</si>
  <si>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</si>
  <si>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</si>
  <si>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</si>
  <si>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</si>
  <si>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</si>
  <si>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</si>
  <si>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</si>
  <si>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</si>
  <si>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</si>
  <si>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</si>
  <si>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</si>
  <si>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</si>
  <si>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</si>
  <si>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</si>
  <si>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</si>
  <si>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</si>
  <si>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</si>
  <si>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</si>
  <si>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</si>
  <si>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</si>
  <si>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</si>
  <si>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</si>
  <si>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</si>
  <si>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</si>
  <si>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</si>
  <si>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</si>
  <si>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</si>
  <si>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</si>
  <si>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</si>
  <si>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</si>
  <si>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</si>
  <si>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</si>
  <si>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</si>
  <si>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</si>
  <si>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</si>
  <si>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</si>
  <si>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</si>
  <si>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</si>
  <si>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</si>
  <si>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</si>
  <si>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</si>
  <si>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</si>
  <si>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</si>
  <si>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</si>
  <si>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</si>
  <si>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</si>
  <si>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</si>
  <si>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</si>
  <si>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</si>
  <si>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</si>
  <si>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</si>
  <si>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</si>
  <si>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</si>
  <si>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</si>
  <si>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</si>
  <si>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</si>
  <si>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</si>
  <si>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</si>
  <si>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</si>
  <si>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</si>
  <si>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</si>
  <si>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</si>
  <si>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</si>
  <si>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</si>
  <si>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</si>
  <si>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</si>
  <si>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</si>
  <si>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</si>
  <si>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</si>
  <si>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</si>
  <si>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</si>
  <si>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</si>
  <si>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</si>
  <si>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</si>
  <si>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</si>
  <si>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</si>
  <si>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</si>
  <si>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</si>
  <si>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</si>
  <si>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</si>
  <si>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</si>
  <si>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</si>
  <si>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</si>
  <si>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</si>
  <si>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</si>
  <si>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</si>
  <si>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</si>
  <si>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</si>
  <si>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</si>
  <si>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</si>
  <si>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</si>
  <si>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</si>
  <si>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</si>
  <si>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</si>
  <si>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</si>
  <si>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</si>
  <si>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</si>
  <si>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</si>
  <si>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</si>
  <si>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</si>
  <si>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</si>
  <si>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</si>
  <si>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</si>
  <si>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</si>
  <si>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</si>
  <si>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</si>
  <si>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</si>
  <si>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</si>
  <si>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</si>
  <si>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</si>
  <si>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</si>
  <si>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</si>
  <si>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</si>
  <si>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</si>
  <si>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</si>
  <si>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</si>
  <si>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</si>
  <si>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</si>
  <si>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</si>
  <si>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</si>
  <si>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</si>
  <si>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</si>
  <si>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</si>
  <si>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</si>
  <si>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</si>
  <si>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</si>
  <si>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</si>
  <si>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</si>
  <si>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</si>
  <si>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</si>
  <si>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</si>
  <si>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</si>
  <si>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</si>
  <si>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</si>
  <si>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</si>
  <si>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</si>
  <si>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</si>
  <si>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</si>
  <si>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</si>
  <si>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</si>
  <si>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</si>
  <si>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</si>
  <si>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</si>
  <si>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</si>
  <si>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</si>
  <si>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</si>
  <si>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</si>
  <si>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</si>
  <si>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</si>
  <si>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</si>
  <si>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</si>
  <si>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</si>
  <si>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</si>
  <si>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</si>
  <si>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</si>
  <si>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</si>
  <si>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</si>
  <si>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</si>
  <si>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</si>
  <si>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</si>
  <si>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</si>
  <si>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</si>
  <si>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</si>
  <si>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</si>
  <si>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</si>
  <si>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</si>
  <si>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</si>
  <si>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</si>
  <si>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</si>
  <si>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</si>
  <si>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</si>
  <si>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</si>
  <si>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</si>
  <si>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</si>
  <si>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</si>
  <si>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</si>
  <si>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</si>
  <si>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</si>
  <si>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</si>
  <si>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</si>
  <si>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</si>
  <si>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</si>
  <si>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</si>
  <si>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</si>
  <si>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</si>
  <si>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</si>
  <si>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</si>
  <si>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</si>
  <si>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</si>
  <si>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</si>
  <si>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</si>
  <si>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</si>
  <si>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</si>
  <si>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</si>
  <si>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</si>
  <si>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</si>
  <si>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</si>
  <si>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</si>
  <si>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</si>
  <si>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</si>
  <si>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</si>
  <si>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мар
</t>
    </r>
    <r>
      <rPr>
        <i/>
        <sz val="10"/>
        <rFont val="Arial Narrow"/>
        <family val="2"/>
      </rPr>
      <t>Mar</t>
    </r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</si>
  <si>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</si>
  <si>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</si>
  <si>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</si>
  <si>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</si>
  <si>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</si>
  <si>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</si>
  <si>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</si>
  <si>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</si>
  <si>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</si>
  <si>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</si>
  <si>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</si>
  <si>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107,9</t>
  </si>
  <si>
    <t>124,2</t>
  </si>
  <si>
    <t>96,9</t>
  </si>
  <si>
    <t>96,3</t>
  </si>
  <si>
    <t>115,7</t>
  </si>
  <si>
    <t>73,8</t>
  </si>
  <si>
    <t>360,2</t>
  </si>
  <si>
    <t>91,6</t>
  </si>
  <si>
    <t>1,0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</si>
  <si>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</si>
  <si>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</si>
  <si>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</si>
  <si>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</si>
  <si>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</si>
  <si>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</si>
  <si>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</si>
  <si>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</si>
  <si>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</si>
  <si>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</si>
  <si>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</si>
  <si>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</si>
  <si>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</si>
  <si>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</si>
  <si>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</si>
  <si>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</si>
  <si>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</si>
  <si>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</si>
  <si>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108,5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</si>
  <si>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</si>
  <si>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</si>
  <si>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</si>
  <si>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</si>
  <si>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</si>
  <si>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</si>
  <si>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</si>
  <si>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</si>
  <si>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</si>
  <si>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</si>
  <si>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</si>
  <si>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</si>
  <si>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</si>
  <si>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</si>
  <si>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</si>
  <si>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</si>
  <si>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</si>
  <si>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</si>
  <si>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</si>
  <si>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</si>
  <si>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</si>
  <si>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</si>
  <si>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</si>
  <si>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</si>
  <si>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</si>
  <si>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</si>
  <si>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</si>
  <si>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</si>
  <si>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</si>
  <si>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</si>
  <si>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</si>
  <si>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</si>
  <si>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</si>
  <si>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</si>
  <si>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</si>
  <si>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</si>
  <si>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</si>
  <si>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</si>
  <si>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</si>
  <si>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</si>
  <si>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</si>
  <si>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</si>
  <si>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</si>
  <si>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</si>
  <si>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</si>
  <si>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</si>
  <si>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</si>
  <si>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</si>
  <si>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</si>
  <si>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t>97,5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</si>
  <si>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</si>
  <si>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</si>
  <si>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</si>
  <si>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</si>
  <si>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</si>
  <si>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</si>
  <si>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</si>
  <si>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</si>
  <si>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</si>
  <si>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114,1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</si>
  <si>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</si>
  <si>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</si>
  <si>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</si>
  <si>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</si>
  <si>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</si>
  <si>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</si>
  <si>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</si>
  <si>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</si>
  <si>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</si>
  <si>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</si>
  <si>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</si>
  <si>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</si>
  <si>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</si>
  <si>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</si>
  <si>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</si>
  <si>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</si>
  <si>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</si>
  <si>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</si>
  <si>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</si>
  <si>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</si>
  <si>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</si>
  <si>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</si>
  <si>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</si>
  <si>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</si>
  <si>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</si>
  <si>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</si>
  <si>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</si>
  <si>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</si>
  <si>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</si>
  <si>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</si>
  <si>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</si>
  <si>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</si>
  <si>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</si>
  <si>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</si>
  <si>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</si>
  <si>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</si>
  <si>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</si>
  <si>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</si>
  <si>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</si>
  <si>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феб
Feb</t>
  </si>
  <si>
    <t>98,5</t>
  </si>
  <si>
    <t>112,3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</si>
  <si>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</si>
  <si>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</si>
  <si>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</si>
  <si>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</si>
  <si>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</si>
  <si>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</si>
  <si>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</si>
  <si>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</si>
  <si>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</si>
  <si>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114,2</t>
  </si>
  <si>
    <t>104,3</t>
  </si>
  <si>
    <t>110,1</t>
  </si>
  <si>
    <t>110,2</t>
  </si>
  <si>
    <t>88,3</t>
  </si>
  <si>
    <t>107,3</t>
  </si>
  <si>
    <t>50,1</t>
  </si>
  <si>
    <t>85,6</t>
  </si>
  <si>
    <t>82,3</t>
  </si>
  <si>
    <t>113,3</t>
  </si>
  <si>
    <t>113,0</t>
  </si>
  <si>
    <t>107,5</t>
  </si>
  <si>
    <t>64,6</t>
  </si>
  <si>
    <t>86,7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</si>
  <si>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</si>
  <si>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</si>
  <si>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t>112,4</t>
  </si>
  <si>
    <t>100,8</t>
  </si>
  <si>
    <t>118,2</t>
  </si>
  <si>
    <t>109,3</t>
  </si>
  <si>
    <t xml:space="preserve">Поштанске услуге
Postal activities </t>
  </si>
  <si>
    <t xml:space="preserve">писмоносне пошиљке, хиљ.
letter mail, thous.
</t>
  </si>
  <si>
    <t>117,2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</si>
  <si>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</si>
  <si>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</si>
  <si>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</si>
  <si>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</si>
  <si>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</si>
  <si>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110,3</t>
  </si>
  <si>
    <t>115,1</t>
  </si>
  <si>
    <t>1 039</t>
  </si>
  <si>
    <t>1 044</t>
  </si>
  <si>
    <t>1 072</t>
  </si>
  <si>
    <t>1 097</t>
  </si>
  <si>
    <t>1 060</t>
  </si>
  <si>
    <t>1 067</t>
  </si>
  <si>
    <t>1 083</t>
  </si>
  <si>
    <t>1 107</t>
  </si>
  <si>
    <t>1 182</t>
  </si>
  <si>
    <t>1 149</t>
  </si>
  <si>
    <t>1 293</t>
  </si>
  <si>
    <t>1 268</t>
  </si>
  <si>
    <t>1 261</t>
  </si>
  <si>
    <t>1 027</t>
  </si>
  <si>
    <t>1 104</t>
  </si>
  <si>
    <t>1 045</t>
  </si>
  <si>
    <t>1 037</t>
  </si>
  <si>
    <t>1 052</t>
  </si>
  <si>
    <r>
      <t xml:space="preserve">претходни мјесец = 100
</t>
    </r>
    <r>
      <rPr>
        <i/>
        <sz val="10"/>
        <rFont val="Arial Narrow"/>
        <family val="2"/>
        <charset val="238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</si>
  <si>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  <charset val="238"/>
      </rPr>
      <t>same month of the previous year = 100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</si>
  <si>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</si>
  <si>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</si>
  <si>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</si>
  <si>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</si>
  <si>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97,2</t>
  </si>
  <si>
    <t>123,3</t>
  </si>
  <si>
    <t>105,3</t>
  </si>
  <si>
    <t>154,0</t>
  </si>
  <si>
    <t>66,2</t>
  </si>
  <si>
    <t>180,7</t>
  </si>
  <si>
    <t>55,7</t>
  </si>
  <si>
    <t>104,5</t>
  </si>
  <si>
    <t>108,9</t>
  </si>
  <si>
    <t>118,3</t>
  </si>
  <si>
    <t>126,8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</si>
  <si>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</si>
  <si>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</si>
  <si>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</si>
  <si>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</si>
  <si>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</si>
  <si>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</si>
  <si>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77,5</t>
  </si>
  <si>
    <t>131,8</t>
  </si>
  <si>
    <t>123,6</t>
  </si>
  <si>
    <t>124,7</t>
  </si>
  <si>
    <t>119,5</t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</si>
  <si>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</si>
  <si>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t>мај / May</t>
  </si>
  <si>
    <t>125,6</t>
  </si>
  <si>
    <t>126,2</t>
  </si>
  <si>
    <t>106,2</t>
  </si>
  <si>
    <t>129,1</t>
  </si>
  <si>
    <t>111,4</t>
  </si>
  <si>
    <t>116,3</t>
  </si>
  <si>
    <t>109,8</t>
  </si>
  <si>
    <t>84,5</t>
  </si>
  <si>
    <t>131,3</t>
  </si>
  <si>
    <t>93,0</t>
  </si>
  <si>
    <t>84,0</t>
  </si>
  <si>
    <t>110,8</t>
  </si>
  <si>
    <t>117,7</t>
  </si>
  <si>
    <t>105,5</t>
  </si>
  <si>
    <t>121,1</t>
  </si>
  <si>
    <t>115,8</t>
  </si>
  <si>
    <t>113,5</t>
  </si>
  <si>
    <t>117,0</t>
  </si>
  <si>
    <t>123,8</t>
  </si>
  <si>
    <t>114,3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</si>
  <si>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</si>
  <si>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t>78,8</t>
  </si>
  <si>
    <t>112,6</t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</si>
  <si>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</rPr>
      <t>2015=100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</si>
  <si>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</si>
  <si>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>131,6</t>
  </si>
  <si>
    <t xml:space="preserve">   Index is higher than 999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</si>
  <si>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</si>
  <si>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</si>
  <si>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</si>
  <si>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</si>
  <si>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t>102,2</t>
  </si>
  <si>
    <t>102,4</t>
  </si>
  <si>
    <t>112,8</t>
  </si>
  <si>
    <t>136,0</t>
  </si>
  <si>
    <t>120,6</t>
  </si>
  <si>
    <t>115,4</t>
  </si>
  <si>
    <t>105,6</t>
  </si>
  <si>
    <t xml:space="preserve">   Consumer price indices by main division of consumption</t>
  </si>
  <si>
    <t>109,6</t>
  </si>
  <si>
    <t>134,3</t>
  </si>
  <si>
    <t>120,3</t>
  </si>
  <si>
    <t>62,8</t>
  </si>
  <si>
    <t>79,7</t>
  </si>
  <si>
    <t>79,1</t>
  </si>
  <si>
    <t>112,7</t>
  </si>
  <si>
    <t>224,4</t>
  </si>
  <si>
    <t>96,0</t>
  </si>
  <si>
    <t>51,6</t>
  </si>
  <si>
    <t>763,4</t>
  </si>
  <si>
    <t>77,1</t>
  </si>
  <si>
    <t>95,8</t>
  </si>
  <si>
    <t>95,6</t>
  </si>
  <si>
    <t>135,0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</si>
  <si>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</si>
  <si>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</si>
  <si>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</si>
  <si>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</si>
  <si>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t>127,0</t>
  </si>
  <si>
    <t>107,8</t>
  </si>
  <si>
    <t>105,1</t>
  </si>
  <si>
    <t>108,8</t>
  </si>
  <si>
    <t>91,1</t>
  </si>
  <si>
    <t>87,2</t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</si>
  <si>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</si>
  <si>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107,0</t>
  </si>
  <si>
    <t>219,9</t>
  </si>
  <si>
    <t>52,8</t>
  </si>
  <si>
    <t>132,6</t>
  </si>
  <si>
    <t>109,0</t>
  </si>
  <si>
    <t>338,8</t>
  </si>
  <si>
    <t>129,5</t>
  </si>
  <si>
    <t>30,8</t>
  </si>
  <si>
    <t>187,9</t>
  </si>
  <si>
    <t>126,5</t>
  </si>
  <si>
    <t>132,4</t>
  </si>
  <si>
    <t>122,4</t>
  </si>
  <si>
    <t>111,7</t>
  </si>
  <si>
    <r>
      <rPr>
        <sz val="10"/>
        <color theme="1"/>
        <rFont val="Arial Narrow"/>
        <family val="2"/>
      </rPr>
      <t xml:space="preserve">апр </t>
    </r>
    <r>
      <rPr>
        <i/>
        <sz val="10"/>
        <color theme="1"/>
        <rFont val="Arial Narrow"/>
        <family val="2"/>
        <charset val="238"/>
      </rPr>
      <t>/ Apr</t>
    </r>
  </si>
  <si>
    <t>Просјечна бруто плата
Average gross wage</t>
  </si>
  <si>
    <t>дец
Dec</t>
  </si>
  <si>
    <t>јан
Jan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</si>
  <si>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</si>
  <si>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</si>
  <si>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</si>
  <si>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</si>
  <si>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</si>
  <si>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</si>
  <si>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</si>
  <si>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</si>
  <si>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</si>
  <si>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</si>
  <si>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t>III 2016</t>
  </si>
  <si>
    <t>IV 2016</t>
  </si>
  <si>
    <r>
      <t xml:space="preserve">Индекси потрошачких цијена
</t>
    </r>
    <r>
      <rPr>
        <i/>
        <sz val="10"/>
        <rFont val="Arial Narrow"/>
        <family val="2"/>
        <charset val="238"/>
      </rPr>
      <t>Consumer price indices</t>
    </r>
  </si>
  <si>
    <r>
      <t xml:space="preserve">Изворни индекси
</t>
    </r>
    <r>
      <rPr>
        <i/>
        <sz val="8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</si>
  <si>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</si>
  <si>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rFont val="Arial Narrow"/>
        <family val="2"/>
      </rPr>
      <t>Working-day adjusted indices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</si>
  <si>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</si>
  <si>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Извоз
</t>
    </r>
    <r>
      <rPr>
        <i/>
        <sz val="10"/>
        <rFont val="Arial Narrow"/>
        <family val="2"/>
        <charset val="238"/>
      </rPr>
      <t>Export</t>
    </r>
  </si>
  <si>
    <r>
      <t xml:space="preserve">Увоз
</t>
    </r>
    <r>
      <rPr>
        <i/>
        <sz val="10"/>
        <rFont val="Arial Narrow"/>
        <family val="2"/>
        <charset val="238"/>
      </rPr>
      <t>Import</t>
    </r>
  </si>
  <si>
    <t>106,0</t>
  </si>
  <si>
    <t>78,9</t>
  </si>
  <si>
    <t>13,1</t>
  </si>
  <si>
    <t>150,5</t>
  </si>
  <si>
    <t>51,5</t>
  </si>
  <si>
    <t>4,6</t>
  </si>
  <si>
    <t>121,2</t>
  </si>
  <si>
    <t>124,4</t>
  </si>
  <si>
    <t>123,0</t>
  </si>
  <si>
    <t>63,8</t>
  </si>
  <si>
    <t>182,0</t>
  </si>
  <si>
    <t>69,1</t>
  </si>
  <si>
    <t>29,9</t>
  </si>
  <si>
    <t>102,7</t>
  </si>
  <si>
    <t>92,5</t>
  </si>
  <si>
    <t>94,2</t>
  </si>
  <si>
    <t>Извоз
Export</t>
  </si>
  <si>
    <t>137,8</t>
  </si>
  <si>
    <t>11,3</t>
  </si>
  <si>
    <t>84,2</t>
  </si>
  <si>
    <t>93,4</t>
  </si>
  <si>
    <t>Увоз
Import</t>
  </si>
  <si>
    <r>
      <t xml:space="preserve">Русија        </t>
    </r>
    <r>
      <rPr>
        <i/>
        <sz val="10"/>
        <rFont val="Arial Narrow"/>
        <family val="2"/>
      </rPr>
      <t>Russian Federation</t>
    </r>
  </si>
  <si>
    <t>Живорођени
Live births</t>
  </si>
  <si>
    <t>Умрли
Deaths</t>
  </si>
  <si>
    <t>I 2017</t>
  </si>
  <si>
    <t>II 2017</t>
  </si>
  <si>
    <t>III 2017</t>
  </si>
  <si>
    <t>IV 2017</t>
  </si>
  <si>
    <t>100.,3</t>
  </si>
  <si>
    <r>
      <t xml:space="preserve">Индекси цијена произвођача
</t>
    </r>
    <r>
      <rPr>
        <i/>
        <sz val="10"/>
        <rFont val="Arial Narrow"/>
        <family val="2"/>
        <charset val="238"/>
      </rPr>
      <t>Producer price indices</t>
    </r>
  </si>
  <si>
    <r>
      <t xml:space="preserve">авг
</t>
    </r>
    <r>
      <rPr>
        <i/>
        <sz val="10"/>
        <rFont val="Arial Narrow"/>
        <family val="2"/>
        <charset val="238"/>
      </rPr>
      <t>Avg</t>
    </r>
  </si>
  <si>
    <r>
      <t xml:space="preserve">Прикупљање крављег млијека
</t>
    </r>
    <r>
      <rPr>
        <i/>
        <sz val="10"/>
        <rFont val="Arial Narrow"/>
        <family val="2"/>
        <charset val="238"/>
      </rPr>
      <t>Collecting of cow’s milk</t>
    </r>
  </si>
  <si>
    <t xml:space="preserve">  </t>
  </si>
  <si>
    <t>Нето тежина заклане стоке                              Net weight of  slaughtered livestock</t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</si>
  <si>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</si>
  <si>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јул / </t>
    </r>
    <r>
      <rPr>
        <i/>
        <sz val="10"/>
        <rFont val="Arial Narrow"/>
        <family val="2"/>
        <charset val="238"/>
      </rPr>
      <t>July</t>
    </r>
  </si>
  <si>
    <t xml:space="preserve">Храном, пићем и дуванским производимау неспецијализованим продавницама
Of food, beverages and tobacco in non-specialised stores
</t>
  </si>
  <si>
    <t>Храном, пићем и дуванским производима у специјализовaним продавницама
Of food, beverages and tobacco in specialised stores</t>
  </si>
  <si>
    <t>Моторним горивима у специјализованим продавницама
Of motor fuels in specialised stores</t>
  </si>
  <si>
    <r>
      <t>Остала
O</t>
    </r>
    <r>
      <rPr>
        <i/>
        <sz val="10"/>
        <rFont val="Arial Narrow"/>
        <family val="2"/>
        <charset val="238"/>
      </rPr>
      <t>ther</t>
    </r>
  </si>
  <si>
    <r>
      <t xml:space="preserve">мај
</t>
    </r>
    <r>
      <rPr>
        <i/>
        <sz val="10"/>
        <color theme="1"/>
        <rFont val="Arial Narrow"/>
        <family val="2"/>
        <charset val="238"/>
      </rPr>
      <t>May</t>
    </r>
  </si>
  <si>
    <r>
      <t xml:space="preserve">јун
</t>
    </r>
    <r>
      <rPr>
        <i/>
        <sz val="10"/>
        <color theme="1"/>
        <rFont val="Arial Narrow"/>
        <family val="2"/>
        <charset val="238"/>
      </rPr>
      <t>Jun</t>
    </r>
  </si>
  <si>
    <r>
      <t xml:space="preserve">јул
</t>
    </r>
    <r>
      <rPr>
        <i/>
        <sz val="10"/>
        <color theme="1"/>
        <rFont val="Arial Narrow"/>
        <family val="2"/>
        <charset val="238"/>
      </rPr>
      <t>Jul</t>
    </r>
  </si>
  <si>
    <t>сеп     Sep</t>
  </si>
  <si>
    <r>
      <t xml:space="preserve">Индекси ноћења туриста
</t>
    </r>
    <r>
      <rPr>
        <i/>
        <sz val="10"/>
        <rFont val="Arial Narrow"/>
        <family val="2"/>
      </rPr>
      <t>Tourist night indices</t>
    </r>
  </si>
  <si>
    <r>
      <t xml:space="preserve">  </t>
    </r>
    <r>
      <rPr>
        <sz val="10"/>
        <rFont val="Arial Narrow"/>
        <family val="2"/>
      </rPr>
      <t>Ø2015 = 100</t>
    </r>
  </si>
  <si>
    <t>Ø2017=100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</si>
  <si>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>Индекс је компилиран на децембар 2016. године /  Index is compiled to December 2016</t>
    </r>
  </si>
  <si>
    <t>327,2</t>
  </si>
  <si>
    <t>94,0</t>
  </si>
  <si>
    <t>136,6</t>
  </si>
  <si>
    <t>178,8</t>
  </si>
  <si>
    <t>171,9</t>
  </si>
  <si>
    <t>62,6</t>
  </si>
  <si>
    <t>174,4</t>
  </si>
  <si>
    <t>238,1</t>
  </si>
  <si>
    <t>88,5</t>
  </si>
  <si>
    <t>26,8</t>
  </si>
  <si>
    <t>51,3</t>
  </si>
  <si>
    <t>128,0</t>
  </si>
  <si>
    <t>35,0</t>
  </si>
  <si>
    <t>36,8</t>
  </si>
  <si>
    <t>218,8</t>
  </si>
  <si>
    <t>117,4</t>
  </si>
  <si>
    <t>107,2</t>
  </si>
  <si>
    <t>173,3</t>
  </si>
  <si>
    <t>134,0</t>
  </si>
  <si>
    <t>110,5</t>
  </si>
  <si>
    <t>157,0</t>
  </si>
  <si>
    <t>103,1</t>
  </si>
  <si>
    <t>28,0</t>
  </si>
  <si>
    <r>
      <t xml:space="preserve">Доласци туриста
</t>
    </r>
    <r>
      <rPr>
        <i/>
        <sz val="10"/>
        <rFont val="Arial Narrow"/>
        <family val="2"/>
      </rPr>
      <t>Tourist arrivals</t>
    </r>
  </si>
  <si>
    <r>
      <t xml:space="preserve">Ноћења туриста
</t>
    </r>
    <r>
      <rPr>
        <i/>
        <sz val="10"/>
        <rFont val="Arial Narrow"/>
        <family val="2"/>
      </rPr>
      <t>Tourist nights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</si>
  <si>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</si>
  <si>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домаћи
</t>
    </r>
    <r>
      <rPr>
        <i/>
        <sz val="10"/>
        <rFont val="Arial Narrow"/>
        <family val="2"/>
      </rPr>
      <t>domestic</t>
    </r>
  </si>
  <si>
    <r>
      <t xml:space="preserve">страни
</t>
    </r>
    <r>
      <rPr>
        <i/>
        <sz val="10"/>
        <rFont val="Arial Narrow"/>
        <family val="2"/>
      </rPr>
      <t>foreign</t>
    </r>
  </si>
  <si>
    <t>59,5</t>
  </si>
  <si>
    <t>109,5</t>
  </si>
  <si>
    <t>39,6</t>
  </si>
  <si>
    <t>84,3</t>
  </si>
  <si>
    <t>143,0</t>
  </si>
  <si>
    <t>35,5</t>
  </si>
  <si>
    <t>44,0</t>
  </si>
  <si>
    <t>122,0</t>
  </si>
  <si>
    <t>23,5</t>
  </si>
  <si>
    <t>152,5</t>
  </si>
  <si>
    <t>123,1</t>
  </si>
  <si>
    <t>92,8</t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</si>
  <si>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</si>
  <si>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</si>
  <si>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</si>
  <si>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</si>
  <si>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</si>
  <si>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</si>
  <si>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</si>
  <si>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</si>
  <si>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</si>
  <si>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t>1333</t>
  </si>
  <si>
    <t>1334</t>
  </si>
  <si>
    <t>1340</t>
  </si>
  <si>
    <t>1080</t>
  </si>
  <si>
    <t>1098</t>
  </si>
  <si>
    <t>1105</t>
  </si>
  <si>
    <t>1719</t>
  </si>
  <si>
    <t>1754</t>
  </si>
  <si>
    <t>1787</t>
  </si>
  <si>
    <t>1729</t>
  </si>
  <si>
    <t>1745</t>
  </si>
  <si>
    <t>1752</t>
  </si>
  <si>
    <t>1048</t>
  </si>
  <si>
    <t>1069</t>
  </si>
  <si>
    <t>1088</t>
  </si>
  <si>
    <t>1023</t>
  </si>
  <si>
    <t>1007</t>
  </si>
  <si>
    <t>1835</t>
  </si>
  <si>
    <t>1929</t>
  </si>
  <si>
    <t>1897</t>
  </si>
  <si>
    <t>2141</t>
  </si>
  <si>
    <t>2075</t>
  </si>
  <si>
    <t>2068</t>
  </si>
  <si>
    <t>1171</t>
  </si>
  <si>
    <t>1166</t>
  </si>
  <si>
    <t>1099</t>
  </si>
  <si>
    <t>1281</t>
  </si>
  <si>
    <t>1336</t>
  </si>
  <si>
    <t>1252</t>
  </si>
  <si>
    <t>1727</t>
  </si>
  <si>
    <t>1786</t>
  </si>
  <si>
    <t>1809</t>
  </si>
  <si>
    <t>1360</t>
  </si>
  <si>
    <t>1375</t>
  </si>
  <si>
    <t>1385</t>
  </si>
  <si>
    <t>1713</t>
  </si>
  <si>
    <t>1698</t>
  </si>
  <si>
    <t>1710</t>
  </si>
  <si>
    <t>1339</t>
  </si>
  <si>
    <t>1137</t>
  </si>
  <si>
    <t>1122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</si>
  <si>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</si>
  <si>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</si>
  <si>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</si>
  <si>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</si>
  <si>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</si>
  <si>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</si>
  <si>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</si>
  <si>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47,6</t>
  </si>
  <si>
    <t>106,3</t>
  </si>
  <si>
    <t>74,8</t>
  </si>
  <si>
    <t>77,4</t>
  </si>
  <si>
    <t>25,5</t>
  </si>
  <si>
    <t>174,2</t>
  </si>
  <si>
    <t>49,7</t>
  </si>
  <si>
    <t>93,5</t>
  </si>
  <si>
    <t>94,3</t>
  </si>
  <si>
    <t>83,8</t>
  </si>
  <si>
    <t>104,6</t>
  </si>
  <si>
    <t>100,5</t>
  </si>
  <si>
    <r>
      <t xml:space="preserve">Словенија
</t>
    </r>
    <r>
      <rPr>
        <i/>
        <sz val="10"/>
        <rFont val="Arial Narrow"/>
        <family val="2"/>
      </rPr>
      <t>Slovenia</t>
    </r>
  </si>
  <si>
    <t>I 2018</t>
  </si>
  <si>
    <t>апр / Apr</t>
  </si>
  <si>
    <t>715</t>
  </si>
  <si>
    <t>155.9</t>
  </si>
  <si>
    <t>471.5</t>
  </si>
  <si>
    <t>21.7</t>
  </si>
  <si>
    <r>
      <t>300.0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</si>
  <si>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Ø2015=100</t>
  </si>
  <si>
    <t>53,6</t>
  </si>
  <si>
    <t>122,8</t>
  </si>
  <si>
    <t>84,8</t>
  </si>
  <si>
    <t>14,2</t>
  </si>
  <si>
    <t>40,2</t>
  </si>
  <si>
    <t>93,9</t>
  </si>
  <si>
    <t>8,1</t>
  </si>
  <si>
    <t>120,5</t>
  </si>
  <si>
    <t>121,5</t>
  </si>
  <si>
    <t>29,7</t>
  </si>
  <si>
    <r>
      <t xml:space="preserve">Словенија
</t>
    </r>
    <r>
      <rPr>
        <i/>
        <sz val="10"/>
        <rFont val="Arial Narrow"/>
        <family val="2"/>
      </rPr>
      <t>Slovenia</t>
    </r>
    <r>
      <rPr>
        <sz val="10"/>
        <rFont val="Arial Narrow"/>
        <family val="2"/>
      </rPr>
      <t xml:space="preserve">           </t>
    </r>
  </si>
  <si>
    <t>145,3</t>
  </si>
  <si>
    <t>127,1</t>
  </si>
  <si>
    <r>
      <t xml:space="preserve">Биланс робне размјене
</t>
    </r>
    <r>
      <rPr>
        <i/>
        <sz val="10"/>
        <rFont val="Arial Narrow"/>
        <family val="2"/>
        <charset val="238"/>
      </rPr>
      <t>Negative balance of trade</t>
    </r>
  </si>
  <si>
    <t>87,3</t>
  </si>
  <si>
    <t>105,7</t>
  </si>
  <si>
    <t>90,8</t>
  </si>
  <si>
    <t>135,4</t>
  </si>
  <si>
    <t>45,9</t>
  </si>
  <si>
    <t>106,8</t>
  </si>
  <si>
    <t>103,0</t>
  </si>
  <si>
    <t>72,5</t>
  </si>
  <si>
    <t>24,3</t>
  </si>
  <si>
    <t>68,0</t>
  </si>
  <si>
    <t>101,4</t>
  </si>
  <si>
    <t>39,2</t>
  </si>
  <si>
    <t>II 2018</t>
  </si>
  <si>
    <r>
      <t>2017</t>
    </r>
    <r>
      <rPr>
        <vertAlign val="superscript"/>
        <sz val="10"/>
        <rFont val="Arial Narrow"/>
        <family val="2"/>
        <charset val="238"/>
      </rPr>
      <t>1)</t>
    </r>
  </si>
  <si>
    <r>
      <t>2018</t>
    </r>
    <r>
      <rPr>
        <vertAlign val="superscript"/>
        <sz val="10"/>
        <rFont val="Arial Narrow"/>
        <family val="2"/>
        <charset val="238"/>
      </rPr>
      <t>2)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</si>
  <si>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Претходни подаци/Preliminary data</t>
    </r>
  </si>
  <si>
    <r>
      <rPr>
        <vertAlign val="superscript"/>
        <sz val="8"/>
        <rFont val="Arial Narrow"/>
        <family val="2"/>
        <charset val="238"/>
      </rPr>
      <t>2)</t>
    </r>
    <r>
      <rPr>
        <sz val="8"/>
        <rFont val="Arial Narrow"/>
        <family val="2"/>
        <charset val="238"/>
      </rPr>
      <t xml:space="preserve"> Процјена/Estimate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</si>
  <si>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</si>
  <si>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</si>
  <si>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r>
      <t>111,8</t>
    </r>
    <r>
      <rPr>
        <vertAlign val="superscript"/>
        <sz val="10"/>
        <rFont val="Arial Narrow"/>
        <family val="2"/>
      </rPr>
      <t>1)</t>
    </r>
  </si>
  <si>
    <r>
      <t>115,7</t>
    </r>
    <r>
      <rPr>
        <vertAlign val="superscript"/>
        <sz val="10"/>
        <rFont val="Arial Narrow"/>
        <family val="2"/>
      </rPr>
      <t>1)</t>
    </r>
  </si>
  <si>
    <r>
      <t>115,5</t>
    </r>
    <r>
      <rPr>
        <vertAlign val="superscript"/>
        <sz val="10"/>
        <rFont val="Arial Narrow"/>
        <family val="2"/>
      </rPr>
      <t>1)</t>
    </r>
  </si>
  <si>
    <r>
      <t>121,7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</si>
  <si>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</si>
  <si>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Коначан податак</t>
    </r>
  </si>
  <si>
    <t>Final data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</si>
  <si>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</si>
  <si>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</si>
  <si>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70,4</t>
  </si>
  <si>
    <t>68,9</t>
  </si>
  <si>
    <t>116,6</t>
  </si>
  <si>
    <t>124,1</t>
  </si>
  <si>
    <t>71,3</t>
  </si>
  <si>
    <t>113,6</t>
  </si>
  <si>
    <t>221,1</t>
  </si>
  <si>
    <t>68,5</t>
  </si>
  <si>
    <t>110,7</t>
  </si>
  <si>
    <t>120,0</t>
  </si>
  <si>
    <t>311,8</t>
  </si>
  <si>
    <t>116,5</t>
  </si>
  <si>
    <t>155,4</t>
  </si>
  <si>
    <t>82,7</t>
  </si>
  <si>
    <t>92,7</t>
  </si>
  <si>
    <t>78,4</t>
  </si>
  <si>
    <t>43,2</t>
  </si>
  <si>
    <t>203,0</t>
  </si>
  <si>
    <t>0,6</t>
  </si>
  <si>
    <t>120,1</t>
  </si>
  <si>
    <t>182,7</t>
  </si>
  <si>
    <t>119,0</t>
  </si>
  <si>
    <t>229,2</t>
  </si>
  <si>
    <t>219,8</t>
  </si>
  <si>
    <t>145,7</t>
  </si>
  <si>
    <t>111,0</t>
  </si>
  <si>
    <t>21,9</t>
  </si>
  <si>
    <t>111,9</t>
  </si>
  <si>
    <t>117,8</t>
  </si>
  <si>
    <t>111,8</t>
  </si>
  <si>
    <t>329,8</t>
  </si>
  <si>
    <t>100,4</t>
  </si>
  <si>
    <t>140,0</t>
  </si>
  <si>
    <t>106,5</t>
  </si>
  <si>
    <t>101,5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</si>
  <si>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</si>
  <si>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</si>
  <si>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</si>
  <si>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</si>
  <si>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</si>
  <si>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</si>
  <si>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t>Graph 6. Collecting of cow’s milk</t>
  </si>
  <si>
    <t>Графикон 6. Прикупљање крављег млијека</t>
  </si>
  <si>
    <t xml:space="preserve">Graph 7. Net weight of  livestock and poultry slaughtered in slaughterhouses </t>
  </si>
  <si>
    <t>Графикон 7. Нето тежина заклане стоке и живине у клаоницама</t>
  </si>
  <si>
    <r>
      <rPr>
        <sz val="10"/>
        <rFont val="Arial Narrow"/>
        <family val="2"/>
      </rPr>
      <t xml:space="preserve">апр </t>
    </r>
    <r>
      <rPr>
        <i/>
        <sz val="10"/>
        <rFont val="Arial Narrow"/>
        <family val="2"/>
        <charset val="238"/>
      </rPr>
      <t>/ Apr</t>
    </r>
  </si>
  <si>
    <r>
      <t>300,0</t>
    </r>
    <r>
      <rPr>
        <vertAlign val="superscript"/>
        <sz val="10"/>
        <rFont val="Arial Narrow"/>
        <family val="2"/>
        <charset val="238"/>
      </rPr>
      <t>2)</t>
    </r>
  </si>
  <si>
    <r>
      <t>300,0</t>
    </r>
    <r>
      <rPr>
        <vertAlign val="superscript"/>
        <sz val="10"/>
        <rFont val="Arial Narrow"/>
        <family val="2"/>
      </rPr>
      <t>2)</t>
    </r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</si>
  <si>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</si>
  <si>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</si>
  <si>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t>Graph 9. Indices of production in construction</t>
  </si>
  <si>
    <r>
      <t>Графикон 9. Индекси производње у грађевинарству</t>
    </r>
    <r>
      <rPr>
        <b/>
        <sz val="10"/>
        <rFont val="Symbol"/>
        <family val="1"/>
        <charset val="2"/>
      </rPr>
      <t/>
    </r>
  </si>
  <si>
    <t>101,0</t>
  </si>
  <si>
    <t>73,1</t>
  </si>
  <si>
    <t>58,8</t>
  </si>
  <si>
    <t>Графикон 10. Извоз и увоз</t>
  </si>
  <si>
    <t>Graph 10. Export and import</t>
  </si>
  <si>
    <t>158,2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</si>
  <si>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</si>
  <si>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125,0</t>
  </si>
  <si>
    <t>92,9</t>
  </si>
  <si>
    <t>232,5</t>
  </si>
  <si>
    <t>20,1</t>
  </si>
  <si>
    <t>116,4</t>
  </si>
  <si>
    <t>48,0</t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</si>
  <si>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</t>
    </r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</si>
  <si>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  </t>
    </r>
  </si>
  <si>
    <t>132,2</t>
  </si>
  <si>
    <t>95,3</t>
  </si>
  <si>
    <t>105,4</t>
  </si>
  <si>
    <t>233,8</t>
  </si>
  <si>
    <t>129,2</t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</si>
  <si>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 </t>
    </r>
  </si>
  <si>
    <r>
      <t xml:space="preserve">Аустрија
</t>
    </r>
    <r>
      <rPr>
        <i/>
        <sz val="10"/>
        <rFont val="Arial Narrow"/>
        <family val="2"/>
      </rPr>
      <t>Austria</t>
    </r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</si>
  <si>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2017=100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</si>
  <si>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2017=100</t>
    </r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</si>
  <si>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</si>
  <si>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t>Графикон 14. Индекси ноћења туриста, укупно</t>
  </si>
  <si>
    <t>Graph 14.Tourist night indices, total</t>
  </si>
  <si>
    <r>
      <t>I 2017</t>
    </r>
    <r>
      <rPr>
        <sz val="10"/>
        <rFont val="Calibri"/>
        <family val="2"/>
      </rPr>
      <t>¹</t>
    </r>
  </si>
  <si>
    <r>
      <t>II 2017</t>
    </r>
    <r>
      <rPr>
        <sz val="10"/>
        <rFont val="Calibri"/>
        <family val="2"/>
      </rPr>
      <t>¹</t>
    </r>
  </si>
  <si>
    <t>III 2017¹</t>
  </si>
  <si>
    <t>IV 2017¹</t>
  </si>
  <si>
    <r>
      <t>I 2018</t>
    </r>
    <r>
      <rPr>
        <vertAlign val="superscript"/>
        <sz val="10"/>
        <rFont val="Arial Narrow"/>
        <family val="2"/>
        <charset val="238"/>
      </rPr>
      <t>2</t>
    </r>
  </si>
  <si>
    <r>
      <t>II 2018</t>
    </r>
    <r>
      <rPr>
        <vertAlign val="superscript"/>
        <sz val="10"/>
        <rFont val="Arial Narrow"/>
        <family val="2"/>
        <charset val="238"/>
      </rPr>
      <t>2</t>
    </r>
  </si>
  <si>
    <t>74,1</t>
  </si>
  <si>
    <t>95,2</t>
  </si>
  <si>
    <t>134,8</t>
  </si>
  <si>
    <t>50,5</t>
  </si>
  <si>
    <t>142,5</t>
  </si>
  <si>
    <t>90,0</t>
  </si>
  <si>
    <t>27,8</t>
  </si>
  <si>
    <t>101,8</t>
  </si>
  <si>
    <t>85,1</t>
  </si>
  <si>
    <t>17,9</t>
  </si>
  <si>
    <t>583,7</t>
  </si>
  <si>
    <t>95,0</t>
  </si>
  <si>
    <t>7,4</t>
  </si>
  <si>
    <t>89,8</t>
  </si>
  <si>
    <t>111,2</t>
  </si>
  <si>
    <t>90,2</t>
  </si>
  <si>
    <t>27,9</t>
  </si>
  <si>
    <t>114,7</t>
  </si>
  <si>
    <t>100,1</t>
  </si>
  <si>
    <t>124,5</t>
  </si>
  <si>
    <t>11,4</t>
  </si>
  <si>
    <t>96,8</t>
  </si>
  <si>
    <t>125,3</t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</si>
  <si>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         </t>
    </r>
  </si>
  <si>
    <r>
      <t xml:space="preserve">Русија
</t>
    </r>
    <r>
      <rPr>
        <i/>
        <sz val="10"/>
        <rFont val="Arial Narrow"/>
        <family val="2"/>
      </rPr>
      <t xml:space="preserve">Russian Federation  </t>
    </r>
    <r>
      <rPr>
        <sz val="10"/>
        <rFont val="Arial Narrow"/>
        <family val="2"/>
      </rPr>
      <t xml:space="preserve"> </t>
    </r>
  </si>
  <si>
    <t>III 2018</t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</si>
  <si>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</si>
  <si>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</si>
  <si>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Графикон 2. Просјечне бруто плате и плате исплаћене плате након опорезивања (нето плате), по мјесецима</t>
  </si>
  <si>
    <t>Просјечна плата након опорезивања (нето) 
Average after-tax (net) wage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</si>
  <si>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</si>
  <si>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</si>
  <si>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сеп / Sep</t>
  </si>
  <si>
    <r>
      <t>јул
J</t>
    </r>
    <r>
      <rPr>
        <i/>
        <sz val="10"/>
        <rFont val="Arial Narrow"/>
        <family val="2"/>
        <charset val="238"/>
      </rPr>
      <t>ul</t>
    </r>
  </si>
  <si>
    <t>2)</t>
  </si>
  <si>
    <r>
      <t xml:space="preserve">III 2018
</t>
    </r>
    <r>
      <rPr>
        <sz val="8"/>
        <rFont val="Arial Narrow"/>
        <family val="2"/>
      </rPr>
      <t>Ø 2017</t>
    </r>
  </si>
  <si>
    <r>
      <t xml:space="preserve">III 2018
</t>
    </r>
    <r>
      <rPr>
        <sz val="8"/>
        <rFont val="Arial Narrow"/>
        <family val="2"/>
      </rPr>
      <t>III 2017</t>
    </r>
  </si>
  <si>
    <r>
      <t xml:space="preserve">I-III 2018
</t>
    </r>
    <r>
      <rPr>
        <sz val="8"/>
        <rFont val="Arial Narrow"/>
        <family val="2"/>
      </rPr>
      <t>I-III 2017</t>
    </r>
  </si>
  <si>
    <t>0,8</t>
  </si>
  <si>
    <t xml:space="preserve">                                                                    Индекси – исти период претходне године = 100</t>
  </si>
  <si>
    <t xml:space="preserve">Италија
Italy </t>
  </si>
  <si>
    <t xml:space="preserve">Њемачка
Germany  </t>
  </si>
  <si>
    <t xml:space="preserve">Аустрија
Austria  </t>
  </si>
  <si>
    <t>10,4</t>
  </si>
  <si>
    <t xml:space="preserve">Њемачка
Germany </t>
  </si>
  <si>
    <t>окт / Oct</t>
  </si>
  <si>
    <r>
      <t>сеп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/ </t>
    </r>
    <r>
      <rPr>
        <i/>
        <sz val="10"/>
        <rFont val="Arial Narrow"/>
        <family val="2"/>
        <charset val="238"/>
      </rPr>
      <t>Sep</t>
    </r>
    <r>
      <rPr>
        <i/>
        <vertAlign val="superscript"/>
        <sz val="10"/>
        <rFont val="Arial Narrow"/>
        <family val="2"/>
        <charset val="238"/>
      </rPr>
      <t>1)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</si>
  <si>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</si>
  <si>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>сеп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               </t>
    </r>
    <r>
      <rPr>
        <i/>
        <sz val="10"/>
        <rFont val="Arial Narrow"/>
        <family val="2"/>
        <charset val="238"/>
      </rPr>
      <t>Sep</t>
    </r>
    <r>
      <rPr>
        <i/>
        <vertAlign val="superscript"/>
        <sz val="10"/>
        <rFont val="Arial Narrow"/>
        <family val="2"/>
      </rPr>
      <t>1)</t>
    </r>
  </si>
  <si>
    <r>
      <t>јул /</t>
    </r>
    <r>
      <rPr>
        <i/>
        <sz val="10"/>
        <rFont val="Arial Narrow"/>
        <family val="2"/>
      </rPr>
      <t xml:space="preserve"> July</t>
    </r>
  </si>
  <si>
    <r>
      <t>сеп</t>
    </r>
    <r>
      <rPr>
        <vertAlign val="superscript"/>
        <sz val="10"/>
        <rFont val="Arial Narrow"/>
        <family val="2"/>
      </rPr>
      <t xml:space="preserve">1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Sep</t>
    </r>
    <r>
      <rPr>
        <i/>
        <vertAlign val="superscript"/>
        <sz val="10"/>
        <rFont val="Arial Narrow"/>
        <family val="2"/>
      </rPr>
      <t>1</t>
    </r>
  </si>
  <si>
    <r>
      <t>сеп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Sep</t>
    </r>
    <r>
      <rPr>
        <i/>
        <vertAlign val="superscript"/>
        <sz val="10"/>
        <rFont val="Arial Narrow"/>
        <family val="2"/>
      </rPr>
      <t>1)</t>
    </r>
  </si>
  <si>
    <r>
      <t xml:space="preserve"> </t>
    </r>
    <r>
      <rPr>
        <vertAlign val="superscript"/>
        <sz val="10"/>
        <rFont val="Arial Narrow"/>
        <family val="2"/>
      </rPr>
      <t xml:space="preserve"> 2)</t>
    </r>
  </si>
  <si>
    <r>
      <t>јул</t>
    </r>
    <r>
      <rPr>
        <vertAlign val="superscript"/>
        <sz val="10"/>
        <rFont val="Arial Narrow"/>
        <family val="2"/>
        <charset val="238"/>
      </rPr>
      <t>1</t>
    </r>
    <r>
      <rPr>
        <sz val="10"/>
        <rFont val="Arial Narrow"/>
        <family val="2"/>
        <charset val="238"/>
      </rPr>
      <t xml:space="preserve">              </t>
    </r>
    <r>
      <rPr>
        <i/>
        <sz val="10"/>
        <rFont val="Arial Narrow"/>
        <family val="2"/>
        <charset val="238"/>
      </rPr>
      <t>Jul</t>
    </r>
  </si>
  <si>
    <r>
      <t>јун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Jun</t>
    </r>
  </si>
  <si>
    <r>
      <t xml:space="preserve">сеп/ </t>
    </r>
    <r>
      <rPr>
        <i/>
        <sz val="10"/>
        <rFont val="Arial Narrow"/>
        <family val="2"/>
        <charset val="238"/>
      </rPr>
      <t>Sep</t>
    </r>
  </si>
  <si>
    <r>
      <t xml:space="preserve">сеп/ </t>
    </r>
    <r>
      <rPr>
        <i/>
        <sz val="10"/>
        <rFont val="Arial Narrow"/>
        <family val="2"/>
      </rPr>
      <t>Sep</t>
    </r>
  </si>
  <si>
    <t>64,9</t>
  </si>
  <si>
    <t>64,5</t>
  </si>
  <si>
    <t>70,8</t>
  </si>
  <si>
    <t>69,8</t>
  </si>
  <si>
    <t>128,3</t>
  </si>
  <si>
    <t>124,0</t>
  </si>
  <si>
    <t>116,8</t>
  </si>
  <si>
    <t>121,3</t>
  </si>
  <si>
    <t>102,0</t>
  </si>
  <si>
    <t>114,0</t>
  </si>
  <si>
    <t>46,2</t>
  </si>
  <si>
    <t>102,8</t>
  </si>
  <si>
    <t>63,7</t>
  </si>
  <si>
    <t>135,6</t>
  </si>
  <si>
    <t>142,9</t>
  </si>
  <si>
    <t>83,9</t>
  </si>
  <si>
    <t>78,3</t>
  </si>
  <si>
    <t>195,5</t>
  </si>
  <si>
    <t>128,8</t>
  </si>
  <si>
    <t>103,3</t>
  </si>
  <si>
    <t>264,8</t>
  </si>
  <si>
    <t>48,7</t>
  </si>
  <si>
    <t>95,9</t>
  </si>
  <si>
    <t>492,5</t>
  </si>
  <si>
    <t>373,5</t>
  </si>
  <si>
    <t>114,9</t>
  </si>
  <si>
    <t>315,9</t>
  </si>
  <si>
    <t>112,5</t>
  </si>
  <si>
    <t>911,0</t>
  </si>
  <si>
    <t>130,8</t>
  </si>
  <si>
    <t>138,5</t>
  </si>
  <si>
    <t>92,0</t>
  </si>
  <si>
    <t>120,2</t>
  </si>
  <si>
    <t>126,0</t>
  </si>
  <si>
    <t>189,1</t>
  </si>
  <si>
    <t>125,1</t>
  </si>
  <si>
    <t>92,4</t>
  </si>
  <si>
    <t>103,5</t>
  </si>
  <si>
    <t>115,3</t>
  </si>
  <si>
    <t>90,5</t>
  </si>
  <si>
    <t>94,9</t>
  </si>
  <si>
    <t>131,4</t>
  </si>
  <si>
    <r>
      <t xml:space="preserve">Графикон 11. Земље најважнији партнери у извозу, </t>
    </r>
    <r>
      <rPr>
        <b/>
        <sz val="10"/>
        <rFont val="Arial Narrow"/>
        <family val="2"/>
        <charset val="238"/>
      </rPr>
      <t>октобар</t>
    </r>
    <r>
      <rPr>
        <b/>
        <sz val="10"/>
        <rFont val="Arial Narrow"/>
        <family val="2"/>
      </rPr>
      <t xml:space="preserve"> 2018.</t>
    </r>
  </si>
  <si>
    <r>
      <t xml:space="preserve">Graph 11. Export by main partner country, </t>
    </r>
    <r>
      <rPr>
        <i/>
        <sz val="10"/>
        <rFont val="Arial Narrow"/>
        <family val="2"/>
        <charset val="238"/>
      </rPr>
      <t>October</t>
    </r>
    <r>
      <rPr>
        <i/>
        <sz val="10"/>
        <rFont val="Arial Narrow"/>
        <family val="2"/>
      </rPr>
      <t xml:space="preserve"> 2018</t>
    </r>
  </si>
  <si>
    <t>268,0</t>
  </si>
  <si>
    <t>47,2</t>
  </si>
  <si>
    <t>115,6</t>
  </si>
  <si>
    <t>104,4</t>
  </si>
  <si>
    <t>124,8</t>
  </si>
  <si>
    <t>108,2</t>
  </si>
  <si>
    <t>9,9</t>
  </si>
  <si>
    <t>103,8</t>
  </si>
  <si>
    <t>167,0</t>
  </si>
  <si>
    <r>
      <t xml:space="preserve">Графикон 12. Земље најважнији партнери у увозу, </t>
    </r>
    <r>
      <rPr>
        <b/>
        <sz val="10"/>
        <rFont val="Arial Narrow"/>
        <family val="2"/>
        <charset val="238"/>
      </rPr>
      <t>октобар</t>
    </r>
    <r>
      <rPr>
        <b/>
        <sz val="10"/>
        <rFont val="Arial Narrow"/>
        <family val="2"/>
      </rPr>
      <t xml:space="preserve"> 2018.</t>
    </r>
  </si>
  <si>
    <r>
      <t xml:space="preserve">Graph 12. Import by main partner country, </t>
    </r>
    <r>
      <rPr>
        <i/>
        <sz val="10"/>
        <rFont val="Arial Narrow"/>
        <family val="2"/>
        <charset val="238"/>
      </rPr>
      <t>October</t>
    </r>
    <r>
      <rPr>
        <i/>
        <sz val="10"/>
        <rFont val="Arial Narrow"/>
        <family val="2"/>
      </rPr>
      <t xml:space="preserve">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</si>
</sst>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M_-;\-* #,##0.00\ _K_M_-;_-* &quot;-&quot;??\ _K_M_-;_-@_-"/>
    <numFmt numFmtId="164" formatCode="0.0"/>
    <numFmt numFmtId="165" formatCode="[$-41A]mmm\-yy;@"/>
    <numFmt numFmtId="166" formatCode="#,##0.0"/>
    <numFmt numFmtId="167" formatCode="000"/>
    <numFmt numFmtId="168" formatCode="0_);\(0\)"/>
  </numFmts>
  <fonts count="8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i/>
      <sz val="9"/>
      <color theme="1"/>
      <name val="Arial Narrow"/>
      <family val="2"/>
    </font>
    <font>
      <i/>
      <sz val="10"/>
      <color theme="1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  <charset val="238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color indexed="8"/>
      <name val="Arial"/>
      <family val="2"/>
      <charset val="238"/>
    </font>
    <font>
      <b/>
      <sz val="10"/>
      <color rgb="FF000000"/>
      <name val="Symbol"/>
      <family val="1"/>
      <charset val="2"/>
    </font>
    <font>
      <sz val="11"/>
      <name val="Calibri"/>
      <family val="2"/>
      <charset val="238"/>
    </font>
    <font>
      <u/>
      <sz val="8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1"/>
      <color indexed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1"/>
      <color theme="1"/>
      <name val="Calibri"/>
      <family val="2"/>
      <charset val="238"/>
      <scheme val="minor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rgb="FF808080"/>
      </left>
      <right/>
      <top style="thin">
        <color auto="1"/>
      </top>
      <bottom style="thin">
        <color auto="1"/>
      </bottom>
      <diagonal/>
    </border>
    <border>
      <left/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rgb="FF7F7F7F"/>
      </bottom>
      <diagonal/>
    </border>
  </borders>
  <cellStyleXfs count="34">
    <xf numFmtId="0" fontId="0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074">
    <xf numFmtId="0" fontId="0" fillId="0" borderId="0" xfId="0"/>
    <xf numFmtId="0" fontId="2" fillId="0" borderId="0" xfId="1"/>
    <xf numFmtId="0" fontId="7" fillId="0" borderId="0" xfId="1" applyFont="1" applyBorder="1"/>
    <xf numFmtId="0" fontId="3" fillId="0" borderId="0" xfId="1" applyFont="1"/>
    <xf numFmtId="0" fontId="7" fillId="0" borderId="0" xfId="1" applyFont="1" applyBorder="1" applyAlignment="1">
      <alignment horizontal="center" wrapText="1"/>
    </xf>
    <xf numFmtId="0" fontId="6" fillId="0" borderId="0" xfId="1" applyFont="1"/>
    <xf numFmtId="0" fontId="13" fillId="0" borderId="0" xfId="1" applyFont="1"/>
    <xf numFmtId="0" fontId="17" fillId="0" borderId="0" xfId="1" applyFont="1"/>
    <xf numFmtId="0" fontId="18" fillId="0" borderId="0" xfId="1" applyFont="1"/>
    <xf numFmtId="0" fontId="4" fillId="0" borderId="0" xfId="1" applyFont="1" applyAlignment="1">
      <alignment horizontal="right" vertic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30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2" fillId="0" borderId="0" xfId="1" applyFill="1"/>
    <xf numFmtId="164" fontId="7" fillId="0" borderId="0" xfId="1" applyNumberFormat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34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7" fillId="0" borderId="0" xfId="0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top" wrapText="1" indent="2"/>
    </xf>
    <xf numFmtId="0" fontId="27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41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7" fillId="0" borderId="0" xfId="0" applyFont="1" applyAlignment="1">
      <alignment horizontal="center" wrapText="1"/>
    </xf>
    <xf numFmtId="0" fontId="37" fillId="0" borderId="0" xfId="0" applyFont="1" applyAlignment="1">
      <alignment wrapText="1"/>
    </xf>
    <xf numFmtId="0" fontId="43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20" fillId="0" borderId="0" xfId="1" applyFont="1" applyFill="1"/>
    <xf numFmtId="0" fontId="20" fillId="0" borderId="0" xfId="1" applyFont="1"/>
    <xf numFmtId="0" fontId="9" fillId="0" borderId="0" xfId="10" applyFont="1"/>
    <xf numFmtId="0" fontId="10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4" fontId="7" fillId="0" borderId="0" xfId="1" applyNumberFormat="1" applyFont="1" applyAlignment="1">
      <alignment horizontal="right" wrapText="1"/>
    </xf>
    <xf numFmtId="164" fontId="7" fillId="0" borderId="0" xfId="1" applyNumberFormat="1" applyFont="1" applyBorder="1" applyAlignment="1">
      <alignment horizontal="right" vertical="center" wrapText="1"/>
    </xf>
    <xf numFmtId="0" fontId="23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1" fillId="0" borderId="0" xfId="1" applyFont="1" applyBorder="1"/>
    <xf numFmtId="164" fontId="22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4" fontId="7" fillId="0" borderId="0" xfId="1" applyNumberFormat="1" applyFont="1"/>
    <xf numFmtId="0" fontId="9" fillId="0" borderId="0" xfId="1" applyFont="1" applyAlignment="1">
      <alignment vertical="center"/>
    </xf>
    <xf numFmtId="0" fontId="28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1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centerContinuous" vertical="center" wrapText="1"/>
    </xf>
    <xf numFmtId="0" fontId="10" fillId="0" borderId="0" xfId="1" applyFont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 applyBorder="1" applyAlignment="1">
      <alignment vertical="center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4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18" fillId="0" borderId="0" xfId="15" applyFont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3" fillId="2" borderId="5" xfId="1" applyFont="1" applyFill="1" applyBorder="1" applyAlignment="1">
      <alignment horizontal="center" vertical="top" wrapText="1"/>
    </xf>
    <xf numFmtId="0" fontId="7" fillId="0" borderId="0" xfId="4" applyFont="1" applyFill="1" applyAlignment="1">
      <alignment vertical="center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4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1" fillId="0" borderId="0" xfId="15" applyFont="1"/>
    <xf numFmtId="164" fontId="7" fillId="0" borderId="0" xfId="1" applyNumberFormat="1" applyFont="1" applyAlignment="1">
      <alignment horizontal="right" vertical="top"/>
    </xf>
    <xf numFmtId="164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46" fillId="0" borderId="0" xfId="3" applyFont="1" applyBorder="1"/>
    <xf numFmtId="0" fontId="7" fillId="0" borderId="0" xfId="5" applyFont="1" applyBorder="1" applyAlignment="1">
      <alignment wrapText="1"/>
    </xf>
    <xf numFmtId="164" fontId="7" fillId="0" borderId="0" xfId="5" applyNumberFormat="1" applyFont="1" applyBorder="1" applyAlignment="1">
      <alignment wrapText="1"/>
    </xf>
    <xf numFmtId="164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4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4" fontId="7" fillId="0" borderId="0" xfId="1" applyNumberFormat="1" applyFont="1" applyBorder="1" applyAlignment="1">
      <alignment horizontal="right" wrapText="1"/>
    </xf>
    <xf numFmtId="164" fontId="7" fillId="0" borderId="0" xfId="1" applyNumberFormat="1" applyFont="1" applyAlignment="1">
      <alignment vertical="center" wrapText="1"/>
    </xf>
    <xf numFmtId="0" fontId="22" fillId="0" borderId="0" xfId="1" applyFont="1" applyAlignment="1">
      <alignment horizontal="right"/>
    </xf>
    <xf numFmtId="164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4" fontId="46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22" fillId="0" borderId="0" xfId="1" applyFont="1" applyBorder="1"/>
    <xf numFmtId="0" fontId="7" fillId="0" borderId="0" xfId="1" applyFont="1" applyFill="1" applyAlignment="1">
      <alignment horizontal="centerContinuous" vertical="center" wrapText="1"/>
    </xf>
    <xf numFmtId="164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4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4" fontId="7" fillId="0" borderId="0" xfId="1" applyNumberFormat="1" applyFont="1" applyAlignment="1">
      <alignment horizontal="right"/>
    </xf>
    <xf numFmtId="164" fontId="22" fillId="0" borderId="0" xfId="1" applyNumberFormat="1" applyFont="1" applyBorder="1"/>
    <xf numFmtId="0" fontId="22" fillId="0" borderId="0" xfId="1" applyFont="1"/>
    <xf numFmtId="0" fontId="7" fillId="0" borderId="0" xfId="1" applyFont="1" applyBorder="1" applyAlignment="1">
      <alignment wrapText="1"/>
    </xf>
    <xf numFmtId="0" fontId="48" fillId="0" borderId="0" xfId="1" applyFont="1"/>
    <xf numFmtId="0" fontId="7" fillId="0" borderId="0" xfId="1" applyFont="1" applyAlignment="1">
      <alignment vertical="center"/>
    </xf>
    <xf numFmtId="0" fontId="22" fillId="0" borderId="0" xfId="1" applyFont="1" applyBorder="1" applyAlignment="1">
      <alignment vertical="center"/>
    </xf>
    <xf numFmtId="0" fontId="50" fillId="0" borderId="0" xfId="1" applyFont="1"/>
    <xf numFmtId="0" fontId="20" fillId="0" borderId="0" xfId="0" applyFont="1"/>
    <xf numFmtId="164" fontId="22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14" fillId="0" borderId="0" xfId="1" applyFont="1" applyAlignment="1">
      <alignment horizontal="center"/>
    </xf>
    <xf numFmtId="0" fontId="52" fillId="0" borderId="0" xfId="1" applyFont="1" applyAlignment="1">
      <alignment horizontal="center" vertical="top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5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4" fontId="2" fillId="0" borderId="0" xfId="1" applyNumberFormat="1"/>
    <xf numFmtId="1" fontId="7" fillId="0" borderId="0" xfId="1" applyNumberFormat="1" applyFont="1" applyAlignment="1">
      <alignment horizontal="right" wrapText="1"/>
    </xf>
    <xf numFmtId="164" fontId="7" fillId="2" borderId="2" xfId="1" applyNumberFormat="1" applyFont="1" applyFill="1" applyBorder="1" applyAlignment="1">
      <alignment horizontal="center" vertical="center" wrapText="1"/>
    </xf>
    <xf numFmtId="164" fontId="10" fillId="2" borderId="5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4" fontId="14" fillId="0" borderId="0" xfId="1" applyNumberFormat="1" applyFont="1"/>
    <xf numFmtId="164" fontId="20" fillId="0" borderId="0" xfId="1" applyNumberFormat="1" applyFont="1" applyAlignment="1">
      <alignment horizontal="right"/>
    </xf>
    <xf numFmtId="0" fontId="52" fillId="0" borderId="0" xfId="1" applyFont="1"/>
    <xf numFmtId="164" fontId="4" fillId="0" borderId="0" xfId="1" applyNumberFormat="1" applyFont="1" applyAlignment="1">
      <alignment horizontal="right"/>
    </xf>
    <xf numFmtId="164" fontId="4" fillId="3" borderId="16" xfId="1" applyNumberFormat="1" applyFont="1" applyFill="1" applyBorder="1" applyAlignment="1">
      <alignment horizontal="center" vertical="center" wrapText="1"/>
    </xf>
    <xf numFmtId="164" fontId="4" fillId="2" borderId="16" xfId="1" applyNumberFormat="1" applyFont="1" applyFill="1" applyBorder="1" applyAlignment="1">
      <alignment horizontal="center" vertical="center" wrapText="1"/>
    </xf>
    <xf numFmtId="164" fontId="2" fillId="0" borderId="0" xfId="1" applyNumberFormat="1" applyAlignment="1">
      <alignment horizontal="right"/>
    </xf>
    <xf numFmtId="0" fontId="52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3" fillId="0" borderId="0" xfId="1" applyFont="1" applyAlignment="1">
      <alignment horizontal="left" vertical="center" indent="2"/>
    </xf>
    <xf numFmtId="0" fontId="23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9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6" fillId="0" borderId="0" xfId="1" applyFont="1" applyAlignment="1">
      <alignment vertical="center" wrapText="1"/>
    </xf>
    <xf numFmtId="0" fontId="51" fillId="0" borderId="0" xfId="1" applyFont="1" applyAlignment="1">
      <alignment vertical="center"/>
    </xf>
    <xf numFmtId="0" fontId="51" fillId="0" borderId="0" xfId="1" applyFont="1" applyAlignment="1">
      <alignment horizontal="left" vertical="center" indent="2"/>
    </xf>
    <xf numFmtId="0" fontId="45" fillId="0" borderId="0" xfId="1" applyFont="1" applyAlignment="1">
      <alignment horizontal="left" vertical="center" indent="2"/>
    </xf>
    <xf numFmtId="0" fontId="22" fillId="2" borderId="2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wrapText="1"/>
    </xf>
    <xf numFmtId="0" fontId="23" fillId="2" borderId="5" xfId="1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3" fontId="49" fillId="0" borderId="0" xfId="1" applyNumberFormat="1" applyFont="1" applyBorder="1" applyAlignment="1"/>
    <xf numFmtId="3" fontId="49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3" fillId="0" borderId="0" xfId="15" applyFont="1"/>
    <xf numFmtId="0" fontId="10" fillId="0" borderId="0" xfId="15" applyFont="1"/>
    <xf numFmtId="0" fontId="4" fillId="0" borderId="38" xfId="1" applyFont="1" applyFill="1" applyBorder="1" applyAlignment="1">
      <alignment horizontal="centerContinuous" vertical="center" wrapText="1"/>
    </xf>
    <xf numFmtId="0" fontId="22" fillId="0" borderId="0" xfId="1" applyFont="1" applyBorder="1" applyAlignment="1">
      <alignment vertical="center" wrapText="1"/>
    </xf>
    <xf numFmtId="164" fontId="7" fillId="0" borderId="0" xfId="1" applyNumberFormat="1" applyFont="1" applyBorder="1" applyAlignment="1">
      <alignment horizontal="left"/>
    </xf>
    <xf numFmtId="164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4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22" fillId="0" borderId="0" xfId="10" applyFont="1" applyBorder="1" applyAlignment="1">
      <alignment horizontal="right" vertical="center" wrapText="1"/>
    </xf>
    <xf numFmtId="164" fontId="22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164" fontId="22" fillId="0" borderId="0" xfId="5" applyNumberFormat="1" applyFont="1" applyAlignment="1">
      <alignment vertical="center" wrapText="1"/>
    </xf>
    <xf numFmtId="164" fontId="22" fillId="0" borderId="0" xfId="5" applyNumberFormat="1" applyFont="1" applyBorder="1" applyAlignment="1">
      <alignment vertical="center" wrapText="1"/>
    </xf>
    <xf numFmtId="0" fontId="22" fillId="0" borderId="0" xfId="5" applyFont="1" applyAlignment="1">
      <alignment horizontal="center" vertical="center" wrapText="1"/>
    </xf>
    <xf numFmtId="0" fontId="22" fillId="0" borderId="0" xfId="5" applyFont="1" applyBorder="1" applyAlignment="1">
      <alignment wrapText="1"/>
    </xf>
    <xf numFmtId="164" fontId="22" fillId="0" borderId="0" xfId="5" applyNumberFormat="1" applyFont="1" applyBorder="1" applyAlignment="1">
      <alignment wrapText="1"/>
    </xf>
    <xf numFmtId="0" fontId="22" fillId="0" borderId="0" xfId="5" applyFont="1" applyAlignment="1">
      <alignment horizontal="right" vertical="center" wrapText="1"/>
    </xf>
    <xf numFmtId="0" fontId="22" fillId="0" borderId="0" xfId="5" applyFont="1" applyAlignment="1">
      <alignment wrapText="1"/>
    </xf>
    <xf numFmtId="0" fontId="22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64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53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0" fontId="22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>
      <alignment horizontal="right" vertical="center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4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2" fillId="2" borderId="20" xfId="1" applyFont="1" applyFill="1" applyBorder="1" applyAlignment="1">
      <alignment horizontal="center" vertical="center" wrapText="1"/>
    </xf>
    <xf numFmtId="164" fontId="22" fillId="0" borderId="0" xfId="15" applyNumberFormat="1" applyFont="1" applyBorder="1"/>
    <xf numFmtId="0" fontId="22" fillId="0" borderId="0" xfId="15" applyFont="1" applyBorder="1"/>
    <xf numFmtId="0" fontId="22" fillId="0" borderId="0" xfId="5" applyFont="1" applyBorder="1" applyAlignment="1">
      <alignment horizontal="centerContinuous" vertical="center" wrapText="1"/>
    </xf>
    <xf numFmtId="0" fontId="22" fillId="0" borderId="0" xfId="5" applyFont="1" applyFill="1" applyBorder="1"/>
    <xf numFmtId="164" fontId="22" fillId="0" borderId="0" xfId="5" applyNumberFormat="1" applyFont="1" applyFill="1" applyBorder="1"/>
    <xf numFmtId="0" fontId="22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164" fontId="48" fillId="0" borderId="0" xfId="1" applyNumberFormat="1" applyFont="1" applyBorder="1"/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22" fillId="0" borderId="0" xfId="5" applyFont="1"/>
    <xf numFmtId="0" fontId="51" fillId="0" borderId="0" xfId="5" applyFont="1" applyAlignment="1">
      <alignment vertical="center"/>
    </xf>
    <xf numFmtId="0" fontId="22" fillId="0" borderId="0" xfId="5" applyFont="1" applyAlignment="1">
      <alignment vertical="center"/>
    </xf>
    <xf numFmtId="0" fontId="22" fillId="2" borderId="2" xfId="5" applyFont="1" applyFill="1" applyBorder="1" applyAlignment="1">
      <alignment horizontal="center" wrapText="1"/>
    </xf>
    <xf numFmtId="0" fontId="22" fillId="2" borderId="3" xfId="5" applyFont="1" applyFill="1" applyBorder="1" applyAlignment="1">
      <alignment horizontal="center" wrapText="1"/>
    </xf>
    <xf numFmtId="0" fontId="23" fillId="2" borderId="5" xfId="5" applyFont="1" applyFill="1" applyBorder="1" applyAlignment="1">
      <alignment horizontal="center" vertical="top" wrapText="1"/>
    </xf>
    <xf numFmtId="0" fontId="23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Alignment="1">
      <alignment wrapText="1"/>
    </xf>
    <xf numFmtId="1" fontId="7" fillId="0" borderId="0" xfId="1" applyNumberFormat="1" applyFont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3" fillId="0" borderId="0" xfId="1" applyFont="1" applyBorder="1" applyAlignment="1">
      <alignment horizontal="left" vertical="center" indent="2"/>
    </xf>
    <xf numFmtId="164" fontId="22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29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20" fillId="2" borderId="10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4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37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8" fillId="0" borderId="0" xfId="0" applyFont="1" applyFill="1" applyBorder="1" applyAlignment="1">
      <alignment horizontal="right"/>
    </xf>
    <xf numFmtId="0" fontId="22" fillId="0" borderId="0" xfId="1" applyFont="1" applyBorder="1" applyAlignment="1">
      <alignment horizontal="center" wrapText="1"/>
    </xf>
    <xf numFmtId="0" fontId="62" fillId="0" borderId="0" xfId="1" applyFont="1" applyBorder="1" applyAlignment="1">
      <alignment horizontal="center" wrapText="1"/>
    </xf>
    <xf numFmtId="0" fontId="22" fillId="0" borderId="0" xfId="1" applyFont="1" applyAlignment="1">
      <alignment wrapText="1"/>
    </xf>
    <xf numFmtId="0" fontId="22" fillId="0" borderId="0" xfId="1" applyFont="1" applyBorder="1" applyAlignment="1">
      <alignment horizontal="left" vertical="top" wrapText="1"/>
    </xf>
    <xf numFmtId="1" fontId="14" fillId="0" borderId="0" xfId="1" applyNumberFormat="1" applyFont="1"/>
    <xf numFmtId="164" fontId="4" fillId="0" borderId="0" xfId="1" applyNumberFormat="1" applyFont="1"/>
    <xf numFmtId="164" fontId="4" fillId="0" borderId="0" xfId="1" applyNumberFormat="1" applyFont="1" applyFill="1"/>
    <xf numFmtId="0" fontId="22" fillId="0" borderId="0" xfId="5" applyFont="1" applyBorder="1" applyAlignment="1">
      <alignment vertical="center" wrapText="1"/>
    </xf>
    <xf numFmtId="164" fontId="22" fillId="0" borderId="0" xfId="5" applyNumberFormat="1" applyFont="1" applyBorder="1"/>
    <xf numFmtId="0" fontId="22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164" fontId="7" fillId="0" borderId="0" xfId="3" applyNumberFormat="1" applyFont="1" applyFill="1" applyBorder="1"/>
    <xf numFmtId="0" fontId="63" fillId="0" borderId="0" xfId="1" applyFont="1"/>
    <xf numFmtId="0" fontId="16" fillId="0" borderId="0" xfId="1" applyFont="1" applyAlignment="1">
      <alignment horizontal="right" vertical="top" wrapText="1"/>
    </xf>
    <xf numFmtId="0" fontId="16" fillId="0" borderId="0" xfId="1" applyFont="1" applyAlignment="1">
      <alignment horizontal="right" vertical="top"/>
    </xf>
    <xf numFmtId="0" fontId="22" fillId="0" borderId="0" xfId="0" applyFont="1" applyBorder="1"/>
    <xf numFmtId="0" fontId="22" fillId="0" borderId="0" xfId="1" applyFont="1" applyFill="1" applyBorder="1" applyAlignment="1">
      <alignment horizontal="right"/>
    </xf>
    <xf numFmtId="0" fontId="37" fillId="0" borderId="0" xfId="0" applyFont="1" applyBorder="1" applyAlignment="1">
      <alignment horizontal="center" vertical="top" wrapText="1"/>
    </xf>
    <xf numFmtId="0" fontId="37" fillId="0" borderId="0" xfId="0" applyFont="1" applyBorder="1" applyAlignment="1">
      <alignment vertical="top" wrapText="1"/>
    </xf>
    <xf numFmtId="0" fontId="7" fillId="0" borderId="0" xfId="0" applyFont="1" applyAlignment="1">
      <alignment horizontal="right"/>
    </xf>
    <xf numFmtId="164" fontId="29" fillId="0" borderId="0" xfId="1" applyNumberFormat="1" applyFont="1" applyBorder="1" applyAlignment="1">
      <alignment horizontal="right" vertical="center" wrapText="1"/>
    </xf>
    <xf numFmtId="0" fontId="22" fillId="0" borderId="0" xfId="1" applyFont="1" applyFill="1" applyBorder="1"/>
    <xf numFmtId="164" fontId="20" fillId="0" borderId="0" xfId="0" applyNumberFormat="1" applyFont="1" applyAlignment="1">
      <alignment horizontal="right" indent="1"/>
    </xf>
    <xf numFmtId="164" fontId="7" fillId="0" borderId="0" xfId="0" applyNumberFormat="1" applyFont="1" applyBorder="1"/>
    <xf numFmtId="0" fontId="29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right"/>
    </xf>
    <xf numFmtId="0" fontId="8" fillId="0" borderId="45" xfId="1" applyFont="1" applyBorder="1" applyAlignment="1">
      <alignment horizontal="left" vertical="top" wrapText="1"/>
    </xf>
    <xf numFmtId="0" fontId="1" fillId="0" borderId="0" xfId="20" applyFont="1"/>
    <xf numFmtId="0" fontId="1" fillId="0" borderId="0" xfId="19"/>
    <xf numFmtId="0" fontId="22" fillId="0" borderId="0" xfId="24" applyFont="1"/>
    <xf numFmtId="164" fontId="22" fillId="0" borderId="0" xfId="24" applyNumberFormat="1" applyFont="1" applyBorder="1" applyAlignment="1">
      <alignment horizontal="right" wrapText="1"/>
    </xf>
    <xf numFmtId="0" fontId="65" fillId="0" borderId="0" xfId="19" applyFont="1"/>
    <xf numFmtId="0" fontId="1" fillId="0" borderId="0" xfId="24"/>
    <xf numFmtId="0" fontId="14" fillId="0" borderId="0" xfId="24" applyFont="1"/>
    <xf numFmtId="0" fontId="22" fillId="0" borderId="0" xfId="24" applyFont="1" applyBorder="1" applyAlignment="1">
      <alignment horizontal="center" wrapText="1"/>
    </xf>
    <xf numFmtId="0" fontId="22" fillId="0" borderId="0" xfId="24" applyFont="1" applyAlignment="1">
      <alignment wrapText="1"/>
    </xf>
    <xf numFmtId="0" fontId="22" fillId="0" borderId="0" xfId="24" applyFont="1" applyBorder="1" applyAlignment="1">
      <alignment wrapText="1"/>
    </xf>
    <xf numFmtId="0" fontId="46" fillId="0" borderId="0" xfId="24" applyFont="1"/>
    <xf numFmtId="0" fontId="14" fillId="0" borderId="0" xfId="15" applyFont="1" applyBorder="1"/>
    <xf numFmtId="0" fontId="7" fillId="0" borderId="0" xfId="5" applyFont="1"/>
    <xf numFmtId="0" fontId="7" fillId="0" borderId="0" xfId="5" applyFont="1" applyAlignment="1">
      <alignment horizontal="center" wrapText="1"/>
    </xf>
    <xf numFmtId="0" fontId="22" fillId="0" borderId="0" xfId="10" applyFont="1"/>
    <xf numFmtId="0" fontId="22" fillId="0" borderId="0" xfId="10" applyFont="1" applyAlignment="1">
      <alignment horizontal="center" wrapText="1"/>
    </xf>
    <xf numFmtId="0" fontId="22" fillId="0" borderId="0" xfId="5" applyFont="1" applyFill="1" applyAlignment="1">
      <alignment horizontal="center" vertical="center" wrapText="1"/>
    </xf>
    <xf numFmtId="0" fontId="22" fillId="0" borderId="0" xfId="5" applyFont="1" applyFill="1" applyAlignment="1">
      <alignment horizontal="center" wrapText="1"/>
    </xf>
    <xf numFmtId="164" fontId="22" fillId="0" borderId="0" xfId="5" applyNumberFormat="1" applyFont="1" applyAlignment="1">
      <alignment horizontal="center" vertical="center"/>
    </xf>
    <xf numFmtId="0" fontId="2" fillId="0" borderId="0" xfId="5" applyFont="1" applyBorder="1"/>
    <xf numFmtId="0" fontId="22" fillId="0" borderId="0" xfId="15" applyFont="1" applyBorder="1" applyAlignment="1">
      <alignment horizontal="center" vertical="center" wrapText="1"/>
    </xf>
    <xf numFmtId="0" fontId="22" fillId="0" borderId="0" xfId="15" applyFont="1" applyBorder="1" applyAlignment="1">
      <alignment horizontal="center" vertical="center"/>
    </xf>
    <xf numFmtId="0" fontId="66" fillId="0" borderId="0" xfId="1" applyFont="1"/>
    <xf numFmtId="0" fontId="55" fillId="0" borderId="0" xfId="0" applyFont="1" applyAlignment="1">
      <alignment horizontal="right" vertical="center" indent="1"/>
    </xf>
    <xf numFmtId="0" fontId="9" fillId="0" borderId="0" xfId="1" applyFont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0" fontId="22" fillId="0" borderId="0" xfId="1" applyFont="1" applyAlignment="1">
      <alignment horizontal="center" wrapText="1"/>
    </xf>
    <xf numFmtId="0" fontId="48" fillId="0" borderId="0" xfId="1" applyFont="1" applyFill="1" applyAlignment="1">
      <alignment horizontal="right" wrapText="1"/>
    </xf>
    <xf numFmtId="0" fontId="48" fillId="0" borderId="0" xfId="1" applyFont="1" applyFill="1" applyBorder="1" applyAlignment="1">
      <alignment horizontal="right" wrapText="1"/>
    </xf>
    <xf numFmtId="164" fontId="7" fillId="0" borderId="0" xfId="10" applyNumberFormat="1" applyFont="1" applyFill="1" applyBorder="1"/>
    <xf numFmtId="0" fontId="4" fillId="0" borderId="0" xfId="15" applyFont="1" applyBorder="1"/>
    <xf numFmtId="0" fontId="9" fillId="0" borderId="0" xfId="15" applyFont="1" applyFill="1"/>
    <xf numFmtId="0" fontId="14" fillId="0" borderId="0" xfId="15" applyFont="1" applyFill="1"/>
    <xf numFmtId="0" fontId="2" fillId="0" borderId="0" xfId="15" applyFill="1"/>
    <xf numFmtId="0" fontId="10" fillId="0" borderId="0" xfId="15" applyFont="1" applyFill="1"/>
    <xf numFmtId="0" fontId="7" fillId="0" borderId="0" xfId="15" applyFont="1" applyFill="1"/>
    <xf numFmtId="0" fontId="4" fillId="0" borderId="0" xfId="15" applyFont="1" applyFill="1"/>
    <xf numFmtId="0" fontId="7" fillId="0" borderId="0" xfId="15" applyFont="1" applyFill="1" applyBorder="1" applyAlignment="1">
      <alignment horizontal="center" wrapText="1"/>
    </xf>
    <xf numFmtId="0" fontId="0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" fillId="0" borderId="0" xfId="1" applyFont="1" applyBorder="1" applyAlignment="1">
      <alignment horizontal="right" vertical="top" wrapText="1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4" fontId="7" fillId="0" borderId="0" xfId="15" applyNumberFormat="1" applyFont="1" applyAlignment="1">
      <alignment wrapText="1"/>
    </xf>
    <xf numFmtId="164" fontId="7" fillId="0" borderId="0" xfId="19" applyNumberFormat="1" applyFont="1" applyBorder="1"/>
    <xf numFmtId="0" fontId="22" fillId="0" borderId="0" xfId="19" applyFont="1"/>
    <xf numFmtId="1" fontId="22" fillId="0" borderId="0" xfId="1" applyNumberFormat="1" applyFont="1"/>
    <xf numFmtId="0" fontId="22" fillId="0" borderId="0" xfId="1" applyFont="1" applyFill="1" applyBorder="1" applyAlignment="1">
      <alignment vertical="center" wrapText="1"/>
    </xf>
    <xf numFmtId="1" fontId="22" fillId="0" borderId="0" xfId="1" quotePrefix="1" applyNumberFormat="1" applyFont="1" applyAlignment="1">
      <alignment horizontal="right" vertical="top" wrapText="1"/>
    </xf>
    <xf numFmtId="1" fontId="7" fillId="0" borderId="0" xfId="1" applyNumberFormat="1" applyFont="1" applyAlignment="1">
      <alignment horizontal="right" vertical="top" wrapText="1"/>
    </xf>
    <xf numFmtId="0" fontId="22" fillId="0" borderId="0" xfId="1" applyFont="1" applyBorder="1" applyAlignment="1">
      <alignment horizontal="left" vertical="center" wrapText="1"/>
    </xf>
    <xf numFmtId="0" fontId="22" fillId="0" borderId="0" xfId="1" applyFont="1" applyFill="1" applyAlignment="1">
      <alignment horizontal="right" wrapText="1"/>
    </xf>
    <xf numFmtId="164" fontId="14" fillId="0" borderId="0" xfId="1" applyNumberFormat="1" applyFont="1" applyBorder="1" applyAlignment="1">
      <alignment horizontal="right"/>
    </xf>
    <xf numFmtId="164" fontId="22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" fontId="53" fillId="0" borderId="0" xfId="15" applyNumberFormat="1" applyFont="1" applyBorder="1" applyAlignment="1">
      <alignment horizontal="right" wrapText="1"/>
    </xf>
    <xf numFmtId="0" fontId="53" fillId="0" borderId="0" xfId="15" applyFont="1" applyAlignment="1">
      <alignment horizontal="right" wrapText="1"/>
    </xf>
    <xf numFmtId="164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8" xfId="15" applyFont="1" applyBorder="1" applyAlignment="1">
      <alignment horizontal="right" vertical="center" wrapText="1"/>
    </xf>
    <xf numFmtId="0" fontId="7" fillId="0" borderId="8" xfId="15" applyFont="1" applyBorder="1" applyAlignment="1">
      <alignment horizontal="right" wrapText="1"/>
    </xf>
    <xf numFmtId="164" fontId="7" fillId="0" borderId="0" xfId="0" applyNumberFormat="1" applyFont="1" applyFill="1" applyBorder="1"/>
    <xf numFmtId="164" fontId="7" fillId="0" borderId="0" xfId="1" applyNumberFormat="1" applyFont="1" applyFill="1" applyBorder="1" applyAlignment="1">
      <alignment vertical="center" wrapText="1"/>
    </xf>
    <xf numFmtId="164" fontId="7" fillId="0" borderId="0" xfId="1" applyNumberFormat="1" applyFont="1" applyFill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Alignment="1">
      <alignment horizontal="right"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4" fontId="7" fillId="0" borderId="0" xfId="15" applyNumberFormat="1" applyFont="1" applyBorder="1" applyAlignment="1">
      <alignment horizontal="right" vertical="center" wrapText="1"/>
    </xf>
    <xf numFmtId="164" fontId="7" fillId="0" borderId="0" xfId="15" applyNumberFormat="1" applyFont="1" applyFill="1" applyBorder="1" applyAlignment="1">
      <alignment horizontal="right" vertical="center" wrapText="1"/>
    </xf>
    <xf numFmtId="164" fontId="7" fillId="0" borderId="0" xfId="15" applyNumberFormat="1" applyFont="1" applyFill="1" applyBorder="1"/>
    <xf numFmtId="164" fontId="7" fillId="0" borderId="0" xfId="15" applyNumberFormat="1" applyFont="1" applyBorder="1" applyAlignment="1">
      <alignment vertical="center" wrapText="1"/>
    </xf>
    <xf numFmtId="0" fontId="7" fillId="0" borderId="0" xfId="15" applyFont="1" applyBorder="1" applyAlignment="1"/>
    <xf numFmtId="164" fontId="7" fillId="0" borderId="0" xfId="15" applyNumberFormat="1" applyFont="1" applyBorder="1"/>
    <xf numFmtId="0" fontId="7" fillId="0" borderId="0" xfId="15" applyFont="1" applyFill="1" applyAlignment="1">
      <alignment horizontal="right" vertical="center" wrapText="1"/>
    </xf>
    <xf numFmtId="0" fontId="7" fillId="0" borderId="0" xfId="15" applyFont="1" applyAlignment="1">
      <alignment horizontal="right"/>
    </xf>
    <xf numFmtId="0" fontId="7" fillId="0" borderId="0" xfId="15" applyFont="1" applyFill="1" applyAlignment="1">
      <alignment horizontal="right"/>
    </xf>
    <xf numFmtId="164" fontId="7" fillId="0" borderId="0" xfId="15" applyNumberFormat="1" applyFont="1" applyAlignment="1">
      <alignment horizontal="right" vertical="center" wrapText="1"/>
    </xf>
    <xf numFmtId="164" fontId="7" fillId="0" borderId="0" xfId="15" applyNumberFormat="1" applyFont="1" applyBorder="1" applyAlignment="1">
      <alignment horizontal="right"/>
    </xf>
    <xf numFmtId="0" fontId="7" fillId="0" borderId="0" xfId="3" applyFont="1" applyFill="1" applyBorder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46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164" fontId="7" fillId="0" borderId="0" xfId="1" applyNumberFormat="1" applyFont="1" applyBorder="1" applyAlignment="1">
      <alignment vertical="top"/>
    </xf>
    <xf numFmtId="164" fontId="7" fillId="0" borderId="0" xfId="24" applyNumberFormat="1" applyFont="1" applyBorder="1" applyAlignment="1">
      <alignment horizontal="right" vertical="top"/>
    </xf>
    <xf numFmtId="0" fontId="14" fillId="0" borderId="0" xfId="1" applyFont="1" applyAlignment="1">
      <alignment horizontal="right" vertical="top"/>
    </xf>
    <xf numFmtId="164" fontId="17" fillId="0" borderId="0" xfId="24" applyNumberFormat="1" applyFont="1" applyBorder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4" fontId="4" fillId="0" borderId="0" xfId="19" applyNumberFormat="1" applyFont="1"/>
    <xf numFmtId="0" fontId="7" fillId="2" borderId="3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24" applyFont="1"/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right" wrapText="1"/>
    </xf>
    <xf numFmtId="164" fontId="7" fillId="0" borderId="8" xfId="1" applyNumberFormat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0" fontId="4" fillId="0" borderId="8" xfId="1" applyFont="1" applyBorder="1" applyAlignment="1">
      <alignment horizontal="left" vertical="top" wrapText="1"/>
    </xf>
    <xf numFmtId="1" fontId="7" fillId="0" borderId="8" xfId="1" applyNumberFormat="1" applyFont="1" applyBorder="1" applyAlignment="1">
      <alignment horizontal="right" vertical="top" wrapText="1"/>
    </xf>
    <xf numFmtId="1" fontId="22" fillId="0" borderId="0" xfId="1" quotePrefix="1" applyNumberFormat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center"/>
    </xf>
    <xf numFmtId="0" fontId="22" fillId="0" borderId="0" xfId="1" applyFont="1" applyBorder="1" applyAlignment="1">
      <alignment horizontal="right"/>
    </xf>
    <xf numFmtId="0" fontId="47" fillId="0" borderId="0" xfId="1" applyFont="1" applyBorder="1" applyAlignment="1">
      <alignment horizontal="right" vertical="top" wrapText="1"/>
    </xf>
    <xf numFmtId="0" fontId="47" fillId="0" borderId="0" xfId="0" applyFont="1" applyAlignment="1">
      <alignment horizontal="right" vertical="center"/>
    </xf>
    <xf numFmtId="0" fontId="47" fillId="0" borderId="0" xfId="0" applyFont="1" applyAlignment="1">
      <alignment horizontal="right"/>
    </xf>
    <xf numFmtId="49" fontId="7" fillId="0" borderId="0" xfId="1" applyNumberFormat="1" applyFont="1" applyBorder="1" applyAlignment="1">
      <alignment horizontal="right"/>
    </xf>
    <xf numFmtId="0" fontId="4" fillId="0" borderId="0" xfId="15" applyFont="1" applyFill="1" applyAlignment="1">
      <alignment wrapText="1"/>
    </xf>
    <xf numFmtId="0" fontId="23" fillId="0" borderId="18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left" vertical="top" wrapText="1"/>
    </xf>
    <xf numFmtId="0" fontId="22" fillId="0" borderId="18" xfId="1" applyFont="1" applyBorder="1" applyAlignment="1">
      <alignment horizontal="left" vertical="top" wrapText="1"/>
    </xf>
    <xf numFmtId="0" fontId="22" fillId="0" borderId="0" xfId="1" applyFont="1" applyBorder="1" applyAlignment="1">
      <alignment horizontal="left" vertical="top"/>
    </xf>
    <xf numFmtId="0" fontId="14" fillId="0" borderId="8" xfId="1" applyFont="1" applyBorder="1" applyAlignment="1">
      <alignment horizontal="right" vertical="top"/>
    </xf>
    <xf numFmtId="49" fontId="7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164" fontId="22" fillId="0" borderId="8" xfId="1" applyNumberFormat="1" applyFont="1" applyBorder="1" applyAlignment="1">
      <alignment horizontal="right" vertical="top"/>
    </xf>
    <xf numFmtId="164" fontId="22" fillId="0" borderId="0" xfId="27" applyNumberFormat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22" fillId="0" borderId="0" xfId="3" applyFont="1" applyBorder="1"/>
    <xf numFmtId="164" fontId="22" fillId="0" borderId="0" xfId="3" applyNumberFormat="1" applyFont="1" applyBorder="1"/>
    <xf numFmtId="0" fontId="1" fillId="0" borderId="0" xfId="3" applyBorder="1"/>
    <xf numFmtId="164" fontId="1" fillId="0" borderId="0" xfId="3" applyNumberFormat="1" applyBorder="1"/>
    <xf numFmtId="0" fontId="4" fillId="0" borderId="0" xfId="3" applyFont="1" applyBorder="1"/>
    <xf numFmtId="164" fontId="4" fillId="0" borderId="0" xfId="3" applyNumberFormat="1" applyFont="1" applyBorder="1"/>
    <xf numFmtId="0" fontId="47" fillId="0" borderId="0" xfId="3" applyFont="1" applyBorder="1"/>
    <xf numFmtId="164" fontId="47" fillId="0" borderId="0" xfId="1" applyNumberFormat="1" applyFont="1"/>
    <xf numFmtId="0" fontId="4" fillId="0" borderId="0" xfId="5" applyFont="1" applyBorder="1"/>
    <xf numFmtId="0" fontId="22" fillId="2" borderId="23" xfId="1" applyFont="1" applyFill="1" applyBorder="1" applyAlignment="1">
      <alignment horizontal="center" vertical="center" wrapText="1"/>
    </xf>
    <xf numFmtId="164" fontId="7" fillId="0" borderId="0" xfId="18" applyNumberFormat="1" applyFont="1"/>
    <xf numFmtId="3" fontId="4" fillId="0" borderId="45" xfId="1" applyNumberFormat="1" applyFont="1" applyBorder="1" applyAlignment="1">
      <alignment horizontal="left" vertical="top" wrapText="1"/>
    </xf>
    <xf numFmtId="1" fontId="22" fillId="0" borderId="45" xfId="1" quotePrefix="1" applyNumberFormat="1" applyFont="1" applyBorder="1" applyAlignment="1">
      <alignment horizontal="right" vertical="top" wrapText="1"/>
    </xf>
    <xf numFmtId="166" fontId="22" fillId="0" borderId="0" xfId="15" applyNumberFormat="1" applyFont="1" applyFill="1" applyBorder="1"/>
    <xf numFmtId="1" fontId="7" fillId="0" borderId="0" xfId="1" applyNumberFormat="1" applyFont="1" applyFill="1" applyAlignment="1">
      <alignment horizontal="right" wrapText="1"/>
    </xf>
    <xf numFmtId="1" fontId="7" fillId="0" borderId="0" xfId="1" applyNumberFormat="1" applyFont="1" applyFill="1" applyAlignment="1">
      <alignment vertical="center" wrapText="1"/>
    </xf>
    <xf numFmtId="0" fontId="48" fillId="0" borderId="0" xfId="1" applyFont="1" applyAlignment="1">
      <alignment vertical="top"/>
    </xf>
    <xf numFmtId="0" fontId="48" fillId="0" borderId="0" xfId="1" applyFont="1" applyAlignment="1">
      <alignment vertical="top" wrapText="1"/>
    </xf>
    <xf numFmtId="0" fontId="7" fillId="0" borderId="8" xfId="1" applyFont="1" applyBorder="1" applyAlignment="1">
      <alignment vertical="top"/>
    </xf>
    <xf numFmtId="0" fontId="22" fillId="0" borderId="0" xfId="1" applyFont="1" applyBorder="1" applyAlignment="1"/>
    <xf numFmtId="164" fontId="22" fillId="0" borderId="0" xfId="5" applyNumberFormat="1" applyFont="1" applyBorder="1" applyAlignment="1">
      <alignment horizontal="right" vertical="center" wrapText="1"/>
    </xf>
    <xf numFmtId="0" fontId="22" fillId="0" borderId="0" xfId="1" applyFont="1" applyAlignment="1">
      <alignment horizontal="center" vertical="center"/>
    </xf>
    <xf numFmtId="165" fontId="0" fillId="0" borderId="0" xfId="0" applyNumberFormat="1"/>
    <xf numFmtId="164" fontId="77" fillId="0" borderId="0" xfId="0" applyNumberFormat="1" applyFont="1"/>
    <xf numFmtId="0" fontId="65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4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4" fillId="0" borderId="0" xfId="0" applyFont="1" applyAlignment="1">
      <alignment horizontal="right" vertical="center"/>
    </xf>
    <xf numFmtId="0" fontId="4" fillId="0" borderId="0" xfId="3" applyFont="1" applyBorder="1" applyAlignment="1">
      <alignment horizontal="right"/>
    </xf>
    <xf numFmtId="164" fontId="12" fillId="0" borderId="0" xfId="3" applyNumberFormat="1" applyFont="1" applyBorder="1"/>
    <xf numFmtId="0" fontId="22" fillId="0" borderId="0" xfId="1" applyFont="1" applyBorder="1" applyAlignment="1">
      <alignment vertical="top"/>
    </xf>
    <xf numFmtId="164" fontId="22" fillId="0" borderId="0" xfId="28" applyNumberFormat="1" applyFont="1" applyBorder="1"/>
    <xf numFmtId="164" fontId="7" fillId="0" borderId="0" xfId="28" applyNumberFormat="1" applyFont="1" applyBorder="1"/>
    <xf numFmtId="2" fontId="7" fillId="0" borderId="0" xfId="15" applyNumberFormat="1" applyFont="1" applyFill="1" applyBorder="1"/>
    <xf numFmtId="166" fontId="7" fillId="0" borderId="0" xfId="15" applyNumberFormat="1" applyFont="1" applyBorder="1" applyAlignment="1">
      <alignment wrapText="1"/>
    </xf>
    <xf numFmtId="1" fontId="4" fillId="0" borderId="0" xfId="3" applyNumberFormat="1" applyFont="1" applyBorder="1"/>
    <xf numFmtId="164" fontId="4" fillId="0" borderId="0" xfId="3" applyNumberFormat="1" applyFont="1" applyFill="1" applyBorder="1"/>
    <xf numFmtId="0" fontId="7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51" fillId="0" borderId="0" xfId="1" applyFont="1" applyAlignment="1">
      <alignment horizontal="left" vertical="center" indent="1"/>
    </xf>
    <xf numFmtId="0" fontId="22" fillId="0" borderId="0" xfId="0" applyFont="1"/>
    <xf numFmtId="0" fontId="7" fillId="0" borderId="0" xfId="1" applyFont="1" applyAlignment="1">
      <alignment horizontal="right" vertical="top"/>
    </xf>
    <xf numFmtId="164" fontId="7" fillId="0" borderId="0" xfId="0" applyNumberFormat="1" applyFont="1" applyFill="1" applyAlignment="1">
      <alignment horizontal="right" vertical="top"/>
    </xf>
    <xf numFmtId="164" fontId="22" fillId="0" borderId="0" xfId="28" applyNumberFormat="1" applyFont="1" applyBorder="1" applyAlignment="1">
      <alignment vertical="top"/>
    </xf>
    <xf numFmtId="164" fontId="22" fillId="0" borderId="8" xfId="28" applyNumberFormat="1" applyFont="1" applyBorder="1" applyAlignment="1">
      <alignment vertical="top"/>
    </xf>
    <xf numFmtId="164" fontId="22" fillId="0" borderId="8" xfId="1" applyNumberFormat="1" applyFont="1" applyBorder="1" applyAlignment="1">
      <alignment vertical="top"/>
    </xf>
    <xf numFmtId="0" fontId="22" fillId="2" borderId="10" xfId="1" applyFont="1" applyFill="1" applyBorder="1" applyAlignment="1">
      <alignment horizontal="center" vertical="center"/>
    </xf>
    <xf numFmtId="0" fontId="22" fillId="0" borderId="0" xfId="5" applyFont="1" applyBorder="1" applyAlignment="1">
      <alignment horizontal="left" vertical="center" wrapText="1"/>
    </xf>
    <xf numFmtId="0" fontId="22" fillId="0" borderId="0" xfId="1" applyFont="1" applyAlignment="1">
      <alignment horizontal="center"/>
    </xf>
    <xf numFmtId="167" fontId="48" fillId="0" borderId="0" xfId="1" applyNumberFormat="1" applyFont="1" applyAlignment="1">
      <alignment horizontal="right"/>
    </xf>
    <xf numFmtId="49" fontId="7" fillId="0" borderId="0" xfId="1" applyNumberFormat="1" applyFont="1" applyBorder="1" applyAlignment="1">
      <alignment horizontal="center" vertical="center"/>
    </xf>
    <xf numFmtId="164" fontId="14" fillId="0" borderId="0" xfId="1" applyNumberFormat="1" applyFont="1" applyAlignment="1">
      <alignment horizontal="right" vertical="top"/>
    </xf>
    <xf numFmtId="0" fontId="7" fillId="0" borderId="0" xfId="1" applyFont="1" applyAlignment="1">
      <alignment wrapText="1"/>
    </xf>
    <xf numFmtId="0" fontId="22" fillId="0" borderId="0" xfId="1" applyFont="1" applyAlignment="1">
      <alignment vertical="center" wrapText="1"/>
    </xf>
    <xf numFmtId="0" fontId="22" fillId="2" borderId="10" xfId="1" applyFont="1" applyFill="1" applyBorder="1" applyAlignment="1">
      <alignment horizontal="center" vertical="top" wrapText="1"/>
    </xf>
    <xf numFmtId="0" fontId="22" fillId="2" borderId="10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22" fillId="2" borderId="11" xfId="1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164" fontId="7" fillId="0" borderId="45" xfId="1" applyNumberFormat="1" applyFont="1" applyBorder="1" applyAlignment="1">
      <alignment horizontal="right"/>
    </xf>
    <xf numFmtId="0" fontId="10" fillId="0" borderId="0" xfId="1" applyFont="1" applyAlignment="1">
      <alignment horizontal="right" indent="1"/>
    </xf>
    <xf numFmtId="0" fontId="55" fillId="0" borderId="0" xfId="21" applyFont="1" applyAlignment="1">
      <alignment horizontal="right" vertical="top" indent="1"/>
    </xf>
    <xf numFmtId="0" fontId="22" fillId="0" borderId="0" xfId="21" applyFont="1" applyBorder="1" applyAlignment="1">
      <alignment vertical="top"/>
    </xf>
    <xf numFmtId="0" fontId="22" fillId="0" borderId="0" xfId="21" applyFont="1" applyBorder="1" applyAlignment="1">
      <alignment horizontal="right" vertical="top"/>
    </xf>
    <xf numFmtId="1" fontId="22" fillId="0" borderId="0" xfId="21" applyNumberFormat="1" applyFont="1" applyBorder="1" applyAlignment="1">
      <alignment horizontal="right" vertical="top"/>
    </xf>
    <xf numFmtId="0" fontId="22" fillId="0" borderId="0" xfId="21" applyFont="1" applyAlignment="1">
      <alignment vertical="top"/>
    </xf>
    <xf numFmtId="0" fontId="22" fillId="0" borderId="45" xfId="21" applyFont="1" applyBorder="1" applyAlignment="1">
      <alignment vertical="top"/>
    </xf>
    <xf numFmtId="0" fontId="7" fillId="0" borderId="0" xfId="21" applyFont="1" applyAlignment="1">
      <alignment horizontal="right" vertical="top"/>
    </xf>
    <xf numFmtId="0" fontId="7" fillId="0" borderId="0" xfId="21" applyFont="1" applyBorder="1" applyAlignment="1">
      <alignment horizontal="right" vertical="top"/>
    </xf>
    <xf numFmtId="0" fontId="7" fillId="0" borderId="8" xfId="21" applyFont="1" applyBorder="1" applyAlignment="1">
      <alignment horizontal="right" vertical="top"/>
    </xf>
    <xf numFmtId="0" fontId="7" fillId="0" borderId="0" xfId="21" applyFont="1" applyBorder="1" applyAlignment="1">
      <alignment vertical="top"/>
    </xf>
    <xf numFmtId="0" fontId="7" fillId="0" borderId="8" xfId="21" applyFont="1" applyBorder="1" applyAlignment="1">
      <alignment vertical="top"/>
    </xf>
    <xf numFmtId="0" fontId="1" fillId="0" borderId="0" xfId="21"/>
    <xf numFmtId="0" fontId="22" fillId="0" borderId="0" xfId="21" applyFont="1" applyAlignment="1">
      <alignment wrapText="1"/>
    </xf>
    <xf numFmtId="0" fontId="22" fillId="0" borderId="0" xfId="25" applyFont="1" applyAlignment="1">
      <alignment horizontal="center" vertical="center"/>
    </xf>
    <xf numFmtId="0" fontId="22" fillId="0" borderId="0" xfId="21" applyFont="1" applyBorder="1" applyAlignment="1">
      <alignment wrapText="1"/>
    </xf>
    <xf numFmtId="164" fontId="78" fillId="0" borderId="0" xfId="0" applyNumberFormat="1" applyFont="1"/>
    <xf numFmtId="164" fontId="22" fillId="0" borderId="0" xfId="21" applyNumberFormat="1" applyFont="1" applyBorder="1" applyAlignment="1">
      <alignment vertical="center" wrapText="1"/>
    </xf>
    <xf numFmtId="164" fontId="22" fillId="0" borderId="0" xfId="21" applyNumberFormat="1" applyFont="1" applyBorder="1" applyAlignment="1">
      <alignment horizontal="right" vertical="center" wrapText="1"/>
    </xf>
    <xf numFmtId="0" fontId="22" fillId="0" borderId="45" xfId="3" applyFont="1" applyBorder="1"/>
    <xf numFmtId="164" fontId="7" fillId="0" borderId="0" xfId="13" applyNumberFormat="1" applyFont="1" applyBorder="1" applyAlignment="1">
      <alignment horizontal="right" vertical="center" wrapText="1"/>
    </xf>
    <xf numFmtId="0" fontId="7" fillId="0" borderId="45" xfId="1" applyFont="1" applyBorder="1" applyAlignment="1">
      <alignment horizontal="center" wrapText="1"/>
    </xf>
    <xf numFmtId="0" fontId="7" fillId="0" borderId="45" xfId="1" applyFont="1" applyBorder="1" applyAlignment="1">
      <alignment horizontal="right" wrapText="1"/>
    </xf>
    <xf numFmtId="164" fontId="7" fillId="0" borderId="45" xfId="1" applyNumberFormat="1" applyFont="1" applyBorder="1" applyAlignment="1">
      <alignment horizontal="right" wrapText="1"/>
    </xf>
    <xf numFmtId="0" fontId="7" fillId="0" borderId="0" xfId="13" applyFont="1" applyBorder="1" applyAlignment="1">
      <alignment horizontal="right" vertical="top"/>
    </xf>
    <xf numFmtId="0" fontId="20" fillId="0" borderId="0" xfId="13" applyFont="1"/>
    <xf numFmtId="0" fontId="47" fillId="0" borderId="0" xfId="0" applyFont="1"/>
    <xf numFmtId="0" fontId="79" fillId="0" borderId="0" xfId="0" applyFont="1"/>
    <xf numFmtId="49" fontId="47" fillId="0" borderId="0" xfId="0" applyNumberFormat="1" applyFont="1"/>
    <xf numFmtId="164" fontId="7" fillId="0" borderId="0" xfId="0" applyNumberFormat="1" applyFont="1"/>
    <xf numFmtId="0" fontId="7" fillId="0" borderId="0" xfId="0" applyFont="1"/>
    <xf numFmtId="0" fontId="23" fillId="0" borderId="0" xfId="5" applyFont="1" applyAlignment="1">
      <alignment horizontal="left" vertical="center" indent="1"/>
    </xf>
    <xf numFmtId="0" fontId="22" fillId="0" borderId="0" xfId="5" applyFont="1" applyAlignment="1">
      <alignment horizontal="right" vertical="center" indent="1"/>
    </xf>
    <xf numFmtId="0" fontId="22" fillId="2" borderId="23" xfId="5" applyFont="1" applyFill="1" applyBorder="1" applyAlignment="1">
      <alignment horizontal="center" vertical="center" wrapText="1"/>
    </xf>
    <xf numFmtId="0" fontId="22" fillId="2" borderId="35" xfId="5" applyFont="1" applyFill="1" applyBorder="1" applyAlignment="1">
      <alignment horizontal="center" vertical="center" wrapText="1"/>
    </xf>
    <xf numFmtId="3" fontId="22" fillId="0" borderId="0" xfId="15" applyNumberFormat="1" applyFont="1" applyBorder="1"/>
    <xf numFmtId="164" fontId="14" fillId="0" borderId="0" xfId="15" applyNumberFormat="1" applyFont="1"/>
    <xf numFmtId="49" fontId="22" fillId="0" borderId="0" xfId="5" applyNumberFormat="1" applyFont="1" applyAlignment="1">
      <alignment vertical="center" wrapText="1"/>
    </xf>
    <xf numFmtId="49" fontId="22" fillId="0" borderId="0" xfId="5" applyNumberFormat="1" applyFont="1" applyAlignment="1">
      <alignment horizontal="right" vertical="center" wrapText="1"/>
    </xf>
    <xf numFmtId="164" fontId="75" fillId="0" borderId="0" xfId="6" applyNumberFormat="1" applyFont="1" applyFill="1" applyBorder="1" applyAlignment="1">
      <alignment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21" fillId="0" borderId="0" xfId="5" applyFont="1"/>
    <xf numFmtId="0" fontId="19" fillId="0" borderId="0" xfId="5"/>
    <xf numFmtId="0" fontId="8" fillId="0" borderId="0" xfId="5" applyFont="1" applyAlignment="1">
      <alignment horizontal="right" vertical="center" inden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166" fontId="7" fillId="0" borderId="0" xfId="27" applyNumberFormat="1" applyFont="1" applyBorder="1" applyAlignment="1">
      <alignment horizontal="right" wrapText="1"/>
    </xf>
    <xf numFmtId="164" fontId="7" fillId="0" borderId="8" xfId="15" applyNumberFormat="1" applyFont="1" applyBorder="1" applyAlignment="1">
      <alignment wrapText="1"/>
    </xf>
    <xf numFmtId="0" fontId="7" fillId="0" borderId="0" xfId="18" applyFont="1" applyBorder="1" applyAlignment="1">
      <alignment vertical="center" wrapText="1"/>
    </xf>
    <xf numFmtId="3" fontId="20" fillId="0" borderId="0" xfId="1" applyNumberFormat="1" applyFont="1" applyBorder="1" applyAlignment="1"/>
    <xf numFmtId="3" fontId="20" fillId="0" borderId="0" xfId="1" applyNumberFormat="1" applyFont="1" applyBorder="1" applyAlignment="1">
      <alignment horizontal="right"/>
    </xf>
    <xf numFmtId="1" fontId="22" fillId="0" borderId="0" xfId="1" applyNumberFormat="1" applyFont="1" applyFill="1"/>
    <xf numFmtId="1" fontId="7" fillId="0" borderId="0" xfId="30" applyNumberFormat="1" applyFont="1" applyFill="1" applyBorder="1" applyAlignment="1">
      <alignment horizontal="right" vertical="center"/>
    </xf>
    <xf numFmtId="1" fontId="7" fillId="0" borderId="0" xfId="18" applyNumberFormat="1" applyFont="1"/>
    <xf numFmtId="1" fontId="7" fillId="0" borderId="0" xfId="18" applyNumberFormat="1" applyFont="1" applyFill="1"/>
    <xf numFmtId="0" fontId="7" fillId="0" borderId="0" xfId="30" applyFont="1" applyBorder="1" applyAlignment="1">
      <alignment horizontal="center" vertical="center" wrapText="1"/>
    </xf>
    <xf numFmtId="0" fontId="7" fillId="0" borderId="0" xfId="18" applyFont="1" applyBorder="1" applyAlignment="1">
      <alignment horizontal="right"/>
    </xf>
    <xf numFmtId="164" fontId="7" fillId="0" borderId="0" xfId="30" applyNumberFormat="1" applyFont="1" applyFill="1" applyBorder="1" applyAlignment="1">
      <alignment horizontal="right"/>
    </xf>
    <xf numFmtId="164" fontId="7" fillId="0" borderId="0" xfId="18" applyNumberFormat="1" applyFont="1" applyBorder="1" applyAlignment="1">
      <alignment horizontal="right"/>
    </xf>
    <xf numFmtId="164" fontId="29" fillId="0" borderId="0" xfId="18" applyNumberFormat="1" applyFont="1" applyBorder="1" applyAlignment="1">
      <alignment horizontal="right"/>
    </xf>
    <xf numFmtId="0" fontId="7" fillId="0" borderId="45" xfId="1" applyFont="1" applyFill="1" applyBorder="1" applyAlignment="1">
      <alignment vertical="center" wrapText="1"/>
    </xf>
    <xf numFmtId="164" fontId="7" fillId="0" borderId="45" xfId="18" applyNumberFormat="1" applyFont="1" applyBorder="1" applyAlignment="1">
      <alignment horizontal="right"/>
    </xf>
    <xf numFmtId="0" fontId="7" fillId="0" borderId="0" xfId="30" applyFont="1" applyAlignment="1">
      <alignment horizontal="center" vertical="center" wrapText="1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Fill="1" applyAlignment="1">
      <alignment horizontal="right"/>
    </xf>
    <xf numFmtId="1" fontId="7" fillId="0" borderId="0" xfId="18" applyNumberFormat="1" applyFont="1" applyAlignment="1">
      <alignment horizontal="right"/>
    </xf>
    <xf numFmtId="0" fontId="29" fillId="0" borderId="0" xfId="18" applyFont="1" applyBorder="1" applyAlignment="1">
      <alignment horizontal="right"/>
    </xf>
    <xf numFmtId="0" fontId="47" fillId="0" borderId="0" xfId="18" applyFont="1" applyAlignment="1">
      <alignment vertical="center"/>
    </xf>
    <xf numFmtId="0" fontId="7" fillId="0" borderId="0" xfId="30" applyFont="1" applyFill="1" applyAlignment="1">
      <alignment horizontal="right" vertical="top" wrapText="1"/>
    </xf>
    <xf numFmtId="0" fontId="7" fillId="0" borderId="0" xfId="18" applyFont="1" applyAlignment="1">
      <alignment vertical="center"/>
    </xf>
    <xf numFmtId="0" fontId="7" fillId="0" borderId="0" xfId="30" applyFont="1" applyFill="1" applyAlignment="1">
      <alignment horizontal="right" wrapText="1"/>
    </xf>
    <xf numFmtId="0" fontId="13" fillId="0" borderId="0" xfId="30" applyFont="1" applyBorder="1" applyAlignment="1">
      <alignment vertical="center"/>
    </xf>
    <xf numFmtId="1" fontId="7" fillId="0" borderId="0" xfId="18" applyNumberFormat="1" applyFont="1" applyBorder="1" applyAlignment="1">
      <alignment horizontal="right"/>
    </xf>
    <xf numFmtId="3" fontId="20" fillId="0" borderId="0" xfId="18" applyNumberFormat="1" applyFont="1" applyBorder="1" applyAlignment="1">
      <alignment horizontal="right"/>
    </xf>
    <xf numFmtId="164" fontId="7" fillId="0" borderId="0" xfId="18" applyNumberFormat="1" applyFont="1" applyFill="1" applyBorder="1" applyAlignment="1">
      <alignment horizontal="right"/>
    </xf>
    <xf numFmtId="0" fontId="47" fillId="0" borderId="0" xfId="18" applyFont="1" applyAlignment="1">
      <alignment horizontal="right" vertical="center"/>
    </xf>
    <xf numFmtId="0" fontId="71" fillId="0" borderId="47" xfId="26" applyFont="1" applyFill="1" applyBorder="1" applyAlignment="1">
      <alignment horizontal="right" wrapText="1"/>
    </xf>
    <xf numFmtId="0" fontId="71" fillId="0" borderId="47" xfId="26" applyFont="1" applyFill="1" applyBorder="1" applyAlignment="1">
      <alignment wrapText="1"/>
    </xf>
    <xf numFmtId="0" fontId="47" fillId="0" borderId="0" xfId="30" applyFont="1" applyFill="1" applyBorder="1" applyAlignment="1">
      <alignment horizontal="right" wrapText="1"/>
    </xf>
    <xf numFmtId="0" fontId="7" fillId="0" borderId="0" xfId="30" applyFont="1" applyFill="1" applyBorder="1" applyAlignment="1">
      <alignment horizontal="right" wrapText="1"/>
    </xf>
    <xf numFmtId="0" fontId="47" fillId="0" borderId="0" xfId="30" applyFont="1" applyFill="1" applyBorder="1" applyAlignment="1">
      <alignment horizontal="right" vertical="top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4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0" fontId="17" fillId="0" borderId="0" xfId="15" applyFont="1"/>
    <xf numFmtId="0" fontId="9" fillId="0" borderId="0" xfId="15" applyFont="1" applyBorder="1" applyAlignment="1">
      <alignment vertical="center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164" fontId="4" fillId="0" borderId="0" xfId="15" applyNumberFormat="1" applyFont="1"/>
    <xf numFmtId="0" fontId="5" fillId="0" borderId="0" xfId="5" applyFont="1" applyAlignment="1">
      <alignment vertical="center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7" fillId="0" borderId="0" xfId="15" applyFont="1" applyAlignment="1">
      <alignment horizontal="center"/>
    </xf>
    <xf numFmtId="0" fontId="7" fillId="0" borderId="0" xfId="15" applyFont="1" applyFill="1" applyAlignment="1">
      <alignment horizontal="center"/>
    </xf>
    <xf numFmtId="0" fontId="7" fillId="0" borderId="0" xfId="15" applyFont="1" applyBorder="1" applyAlignment="1">
      <alignment horizontal="center"/>
    </xf>
    <xf numFmtId="164" fontId="1" fillId="0" borderId="0" xfId="3" applyNumberFormat="1"/>
    <xf numFmtId="168" fontId="22" fillId="0" borderId="0" xfId="29" applyNumberFormat="1" applyFont="1" applyBorder="1" applyAlignment="1">
      <alignment vertical="center"/>
    </xf>
    <xf numFmtId="0" fontId="7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7" fillId="0" borderId="0" xfId="13" applyFont="1" applyBorder="1" applyAlignment="1">
      <alignment vertical="center" wrapText="1"/>
    </xf>
    <xf numFmtId="0" fontId="7" fillId="0" borderId="0" xfId="1" applyFont="1" applyBorder="1" applyAlignment="1">
      <alignment horizontal="right" vertical="center"/>
    </xf>
    <xf numFmtId="0" fontId="22" fillId="0" borderId="0" xfId="21" applyFont="1" applyBorder="1" applyAlignment="1">
      <alignment vertical="center" wrapText="1"/>
    </xf>
    <xf numFmtId="166" fontId="22" fillId="0" borderId="0" xfId="15" applyNumberFormat="1" applyFont="1" applyBorder="1"/>
    <xf numFmtId="1" fontId="7" fillId="0" borderId="0" xfId="18" applyNumberFormat="1" applyFont="1" applyFill="1" applyBorder="1" applyAlignment="1">
      <alignment horizontal="right"/>
    </xf>
    <xf numFmtId="164" fontId="22" fillId="0" borderId="0" xfId="1" applyNumberFormat="1" applyFont="1" applyFill="1" applyBorder="1" applyAlignment="1">
      <alignment horizontal="right" vertical="top" wrapText="1"/>
    </xf>
    <xf numFmtId="164" fontId="22" fillId="0" borderId="0" xfId="31" applyNumberFormat="1" applyFont="1" applyBorder="1"/>
    <xf numFmtId="164" fontId="22" fillId="0" borderId="0" xfId="0" applyNumberFormat="1" applyFont="1"/>
    <xf numFmtId="164" fontId="22" fillId="0" borderId="34" xfId="1" applyNumberFormat="1" applyFont="1" applyFill="1" applyBorder="1" applyAlignment="1">
      <alignment vertical="top"/>
    </xf>
    <xf numFmtId="164" fontId="22" fillId="0" borderId="0" xfId="1" applyNumberFormat="1" applyFont="1" applyFill="1" applyBorder="1" applyAlignment="1">
      <alignment vertical="top"/>
    </xf>
    <xf numFmtId="164" fontId="22" fillId="0" borderId="0" xfId="1" applyNumberFormat="1" applyFont="1" applyBorder="1" applyAlignment="1">
      <alignment vertical="top"/>
    </xf>
    <xf numFmtId="0" fontId="22" fillId="0" borderId="0" xfId="31" applyFont="1" applyBorder="1" applyAlignment="1"/>
    <xf numFmtId="49" fontId="22" fillId="0" borderId="0" xfId="1" applyNumberFormat="1" applyFont="1" applyBorder="1" applyAlignment="1">
      <alignment horizontal="right" vertical="top" wrapText="1"/>
    </xf>
    <xf numFmtId="49" fontId="22" fillId="0" borderId="45" xfId="1" applyNumberFormat="1" applyFont="1" applyBorder="1" applyAlignment="1">
      <alignment horizontal="right" vertical="top" wrapText="1"/>
    </xf>
    <xf numFmtId="164" fontId="22" fillId="0" borderId="0" xfId="0" applyNumberFormat="1" applyFont="1" applyFill="1" applyBorder="1"/>
    <xf numFmtId="164" fontId="22" fillId="0" borderId="0" xfId="1" applyNumberFormat="1" applyFont="1" applyBorder="1" applyAlignment="1">
      <alignment horizontal="right" vertical="top"/>
    </xf>
    <xf numFmtId="164" fontId="22" fillId="0" borderId="0" xfId="28" applyNumberFormat="1" applyFont="1" applyBorder="1" applyAlignment="1">
      <alignment horizontal="right" vertical="top"/>
    </xf>
    <xf numFmtId="164" fontId="22" fillId="0" borderId="0" xfId="31" applyNumberFormat="1" applyFont="1" applyBorder="1" applyAlignment="1">
      <alignment vertical="top"/>
    </xf>
    <xf numFmtId="0" fontId="22" fillId="0" borderId="0" xfId="31" applyFont="1" applyBorder="1"/>
    <xf numFmtId="164" fontId="22" fillId="0" borderId="0" xfId="28" applyNumberFormat="1" applyFont="1" applyAlignment="1">
      <alignment horizontal="right" vertical="center"/>
    </xf>
    <xf numFmtId="164" fontId="22" fillId="0" borderId="0" xfId="28" applyNumberFormat="1" applyFont="1" applyBorder="1" applyAlignment="1">
      <alignment vertical="center" wrapText="1"/>
    </xf>
    <xf numFmtId="0" fontId="22" fillId="0" borderId="0" xfId="28" applyFont="1" applyAlignment="1">
      <alignment horizontal="right" vertical="center"/>
    </xf>
    <xf numFmtId="0" fontId="7" fillId="0" borderId="0" xfId="28" applyFont="1" applyBorder="1" applyAlignment="1">
      <alignment vertical="center" wrapText="1"/>
    </xf>
    <xf numFmtId="164" fontId="7" fillId="0" borderId="0" xfId="28" applyNumberFormat="1" applyFont="1" applyBorder="1" applyAlignment="1">
      <alignment vertical="center" wrapText="1"/>
    </xf>
    <xf numFmtId="0" fontId="22" fillId="2" borderId="11" xfId="1" applyFont="1" applyFill="1" applyBorder="1" applyAlignment="1">
      <alignment horizontal="center" vertical="top" wrapText="1"/>
    </xf>
    <xf numFmtId="0" fontId="7" fillId="0" borderId="0" xfId="1" applyFont="1" applyFill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22" fillId="0" borderId="45" xfId="1" applyFont="1" applyBorder="1" applyAlignment="1">
      <alignment horizontal="right"/>
    </xf>
    <xf numFmtId="0" fontId="22" fillId="0" borderId="45" xfId="1" applyFont="1" applyBorder="1"/>
    <xf numFmtId="0" fontId="22" fillId="0" borderId="45" xfId="5" applyFont="1" applyBorder="1" applyAlignment="1">
      <alignment vertical="center" wrapText="1"/>
    </xf>
    <xf numFmtId="164" fontId="22" fillId="0" borderId="45" xfId="15" applyNumberFormat="1" applyFont="1" applyBorder="1"/>
    <xf numFmtId="0" fontId="22" fillId="0" borderId="45" xfId="5" applyFont="1" applyBorder="1" applyAlignment="1">
      <alignment horizontal="left" vertical="center" wrapText="1"/>
    </xf>
    <xf numFmtId="164" fontId="7" fillId="0" borderId="0" xfId="32" applyNumberFormat="1" applyFont="1" applyBorder="1"/>
    <xf numFmtId="0" fontId="14" fillId="0" borderId="0" xfId="1" applyFont="1" applyFill="1"/>
    <xf numFmtId="49" fontId="7" fillId="0" borderId="0" xfId="1" applyNumberFormat="1" applyFont="1" applyFill="1" applyBorder="1" applyAlignment="1">
      <alignment horizontal="right"/>
    </xf>
    <xf numFmtId="0" fontId="7" fillId="0" borderId="0" xfId="1" applyFont="1" applyFill="1" applyBorder="1"/>
    <xf numFmtId="0" fontId="14" fillId="0" borderId="0" xfId="1" applyFont="1" applyFill="1" applyBorder="1"/>
    <xf numFmtId="3" fontId="49" fillId="0" borderId="0" xfId="21" applyNumberFormat="1" applyFont="1" applyBorder="1" applyAlignment="1">
      <alignment vertical="top"/>
    </xf>
    <xf numFmtId="1" fontId="22" fillId="0" borderId="0" xfId="21" applyNumberFormat="1" applyFont="1" applyAlignment="1">
      <alignment horizontal="right" vertical="top" indent="1"/>
    </xf>
    <xf numFmtId="1" fontId="22" fillId="0" borderId="0" xfId="21" applyNumberFormat="1" applyFont="1" applyBorder="1" applyAlignment="1">
      <alignment horizontal="right" vertical="top" indent="1"/>
    </xf>
    <xf numFmtId="1" fontId="22" fillId="0" borderId="45" xfId="21" applyNumberFormat="1" applyFont="1" applyBorder="1" applyAlignment="1">
      <alignment horizontal="right" vertical="top" indent="1"/>
    </xf>
    <xf numFmtId="164" fontId="22" fillId="0" borderId="0" xfId="19" applyNumberFormat="1" applyFont="1"/>
    <xf numFmtId="1" fontId="7" fillId="0" borderId="0" xfId="33" applyNumberFormat="1" applyFont="1" applyBorder="1" applyAlignment="1">
      <alignment horizontal="right" wrapText="1"/>
    </xf>
    <xf numFmtId="164" fontId="22" fillId="0" borderId="8" xfId="28" applyNumberFormat="1" applyFont="1" applyBorder="1" applyAlignment="1">
      <alignment horizontal="right" vertical="top"/>
    </xf>
    <xf numFmtId="0" fontId="72" fillId="2" borderId="10" xfId="4" applyFont="1" applyFill="1" applyBorder="1" applyAlignment="1">
      <alignment horizontal="center" vertical="center" wrapText="1"/>
    </xf>
    <xf numFmtId="0" fontId="72" fillId="2" borderId="11" xfId="4" applyFont="1" applyFill="1" applyBorder="1" applyAlignment="1">
      <alignment horizontal="center" vertical="center" wrapText="1"/>
    </xf>
    <xf numFmtId="0" fontId="7" fillId="0" borderId="0" xfId="4" applyNumberFormat="1" applyFont="1" applyBorder="1" applyAlignment="1">
      <alignment horizontal="left" vertical="center" wrapText="1"/>
    </xf>
    <xf numFmtId="164" fontId="7" fillId="0" borderId="0" xfId="4" applyNumberFormat="1" applyFont="1" applyAlignment="1">
      <alignment horizontal="right" vertical="center" indent="4"/>
    </xf>
    <xf numFmtId="164" fontId="7" fillId="0" borderId="0" xfId="4" applyNumberFormat="1" applyFont="1" applyBorder="1" applyAlignment="1">
      <alignment horizontal="right" vertical="center" indent="4"/>
    </xf>
    <xf numFmtId="0" fontId="7" fillId="0" borderId="0" xfId="4" applyFont="1" applyBorder="1" applyAlignment="1">
      <alignment horizontal="left" vertical="center" wrapText="1"/>
    </xf>
    <xf numFmtId="0" fontId="7" fillId="0" borderId="8" xfId="4" applyFont="1" applyBorder="1" applyAlignment="1">
      <alignment horizontal="left" vertical="center" wrapText="1"/>
    </xf>
    <xf numFmtId="164" fontId="7" fillId="0" borderId="8" xfId="4" applyNumberFormat="1" applyFont="1" applyBorder="1" applyAlignment="1">
      <alignment horizontal="right" vertical="center" indent="4"/>
    </xf>
    <xf numFmtId="164" fontId="7" fillId="0" borderId="0" xfId="4" applyNumberFormat="1" applyFont="1" applyAlignment="1">
      <alignment horizontal="right" vertical="center" indent="2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4" fontId="7" fillId="0" borderId="0" xfId="4" applyNumberFormat="1" applyFont="1" applyBorder="1" applyAlignment="1">
      <alignment horizontal="right" vertical="center" indent="1"/>
    </xf>
    <xf numFmtId="164" fontId="20" fillId="0" borderId="0" xfId="4" applyNumberFormat="1" applyFont="1" applyAlignment="1">
      <alignment horizontal="right" indent="1"/>
    </xf>
    <xf numFmtId="164" fontId="20" fillId="0" borderId="0" xfId="4" applyNumberFormat="1" applyFont="1" applyBorder="1" applyAlignment="1">
      <alignment horizontal="right" indent="1"/>
    </xf>
    <xf numFmtId="0" fontId="20" fillId="0" borderId="0" xfId="1" applyFont="1" applyBorder="1"/>
    <xf numFmtId="0" fontId="20" fillId="0" borderId="0" xfId="1" applyFont="1" applyBorder="1" applyAlignment="1">
      <alignment horizontal="right" vertical="center" indent="1"/>
    </xf>
    <xf numFmtId="0" fontId="20" fillId="0" borderId="0" xfId="1" applyFont="1" applyAlignment="1">
      <alignment horizontal="center" vertical="center" wrapText="1"/>
    </xf>
    <xf numFmtId="0" fontId="7" fillId="0" borderId="0" xfId="1" applyFont="1" applyAlignment="1">
      <alignment horizontal="right" indent="1"/>
    </xf>
    <xf numFmtId="164" fontId="20" fillId="0" borderId="0" xfId="4" applyNumberFormat="1" applyFont="1" applyAlignment="1">
      <alignment horizontal="right" indent="2"/>
    </xf>
    <xf numFmtId="0" fontId="14" fillId="0" borderId="0" xfId="1" applyFont="1" applyAlignment="1"/>
    <xf numFmtId="0" fontId="7" fillId="0" borderId="34" xfId="21" applyFont="1" applyBorder="1" applyAlignment="1">
      <alignment vertical="top"/>
    </xf>
    <xf numFmtId="164" fontId="22" fillId="0" borderId="0" xfId="1" applyNumberFormat="1" applyFont="1"/>
    <xf numFmtId="0" fontId="22" fillId="0" borderId="0" xfId="20" applyFont="1"/>
    <xf numFmtId="164" fontId="7" fillId="0" borderId="0" xfId="0" applyNumberFormat="1" applyFont="1" applyFill="1" applyBorder="1" applyAlignment="1">
      <alignment horizontal="right"/>
    </xf>
    <xf numFmtId="164" fontId="7" fillId="0" borderId="8" xfId="0" applyNumberFormat="1" applyFont="1" applyFill="1" applyBorder="1" applyAlignment="1">
      <alignment horizontal="right" vertical="top"/>
    </xf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64" fontId="7" fillId="0" borderId="8" xfId="10" applyNumberFormat="1" applyFont="1" applyBorder="1" applyAlignment="1">
      <alignment horizontal="right" vertical="center" wrapText="1"/>
    </xf>
    <xf numFmtId="164" fontId="7" fillId="0" borderId="8" xfId="10" applyNumberFormat="1" applyFont="1" applyFill="1" applyBorder="1" applyAlignment="1">
      <alignment horizontal="right" vertical="center" wrapText="1"/>
    </xf>
    <xf numFmtId="0" fontId="7" fillId="0" borderId="0" xfId="10" applyFont="1" applyBorder="1" applyAlignment="1">
      <alignment horizontal="center" vertical="center" wrapText="1"/>
    </xf>
    <xf numFmtId="164" fontId="22" fillId="0" borderId="0" xfId="28" applyNumberFormat="1" applyFont="1" applyFill="1"/>
    <xf numFmtId="0" fontId="7" fillId="0" borderId="8" xfId="1" applyFont="1" applyBorder="1" applyAlignment="1">
      <alignment vertical="center" wrapText="1"/>
    </xf>
    <xf numFmtId="0" fontId="22" fillId="4" borderId="11" xfId="28" applyFont="1" applyFill="1" applyBorder="1" applyAlignment="1">
      <alignment horizontal="center" vertical="center" wrapText="1"/>
    </xf>
    <xf numFmtId="0" fontId="22" fillId="2" borderId="22" xfId="1" applyFont="1" applyFill="1" applyBorder="1" applyAlignment="1">
      <alignment horizontal="center" vertical="top" wrapText="1"/>
    </xf>
    <xf numFmtId="164" fontId="22" fillId="0" borderId="34" xfId="28" applyNumberFormat="1" applyFont="1" applyBorder="1" applyAlignment="1">
      <alignment horizontal="right" vertical="top"/>
    </xf>
    <xf numFmtId="164" fontId="22" fillId="0" borderId="8" xfId="0" applyNumberFormat="1" applyFont="1" applyBorder="1" applyAlignment="1">
      <alignment vertical="top"/>
    </xf>
    <xf numFmtId="0" fontId="7" fillId="0" borderId="0" xfId="31" applyFont="1" applyBorder="1"/>
    <xf numFmtId="164" fontId="7" fillId="0" borderId="0" xfId="31" applyNumberFormat="1" applyFont="1" applyBorder="1"/>
    <xf numFmtId="0" fontId="22" fillId="4" borderId="23" xfId="28" applyFont="1" applyFill="1" applyBorder="1" applyAlignment="1">
      <alignment horizontal="center" vertical="center" wrapText="1"/>
    </xf>
    <xf numFmtId="0" fontId="22" fillId="2" borderId="49" xfId="1" applyFont="1" applyFill="1" applyBorder="1" applyAlignment="1">
      <alignment horizontal="center" vertical="top" wrapText="1"/>
    </xf>
    <xf numFmtId="0" fontId="22" fillId="0" borderId="0" xfId="28" applyFont="1" applyBorder="1" applyAlignment="1">
      <alignment vertical="top" wrapText="1"/>
    </xf>
    <xf numFmtId="0" fontId="22" fillId="0" borderId="8" xfId="28" applyFont="1" applyBorder="1" applyAlignment="1">
      <alignment vertical="top" wrapText="1"/>
    </xf>
    <xf numFmtId="0" fontId="22" fillId="0" borderId="8" xfId="1" applyFont="1" applyBorder="1" applyAlignment="1">
      <alignment vertical="center" wrapText="1"/>
    </xf>
    <xf numFmtId="164" fontId="22" fillId="0" borderId="8" xfId="1" applyNumberFormat="1" applyFont="1" applyBorder="1"/>
    <xf numFmtId="164" fontId="22" fillId="0" borderId="8" xfId="0" applyNumberFormat="1" applyFont="1" applyBorder="1"/>
    <xf numFmtId="0" fontId="7" fillId="0" borderId="8" xfId="1" applyFont="1" applyBorder="1"/>
    <xf numFmtId="0" fontId="48" fillId="0" borderId="0" xfId="1" applyFont="1" applyAlignment="1">
      <alignment horizontal="center" vertical="center" wrapText="1"/>
    </xf>
    <xf numFmtId="164" fontId="22" fillId="0" borderId="0" xfId="0" applyNumberFormat="1" applyFont="1" applyFill="1" applyBorder="1" applyAlignment="1">
      <alignment horizontal="right"/>
    </xf>
    <xf numFmtId="164" fontId="22" fillId="0" borderId="46" xfId="0" applyNumberFormat="1" applyFont="1" applyFill="1" applyBorder="1" applyAlignment="1">
      <alignment horizontal="right"/>
    </xf>
    <xf numFmtId="0" fontId="22" fillId="0" borderId="0" xfId="4" applyFont="1" applyFill="1" applyBorder="1" applyAlignment="1">
      <alignment wrapText="1"/>
    </xf>
    <xf numFmtId="164" fontId="22" fillId="0" borderId="0" xfId="15" applyNumberFormat="1" applyFont="1" applyFill="1"/>
    <xf numFmtId="0" fontId="22" fillId="0" borderId="0" xfId="4" applyFont="1" applyFill="1" applyAlignment="1">
      <alignment wrapText="1"/>
    </xf>
    <xf numFmtId="164" fontId="4" fillId="0" borderId="0" xfId="15" applyNumberFormat="1" applyFont="1" applyAlignment="1">
      <alignment horizontal="right"/>
    </xf>
    <xf numFmtId="1" fontId="4" fillId="0" borderId="0" xfId="0" applyNumberFormat="1" applyFont="1"/>
    <xf numFmtId="0" fontId="4" fillId="0" borderId="8" xfId="3" applyFont="1" applyBorder="1" applyAlignment="1">
      <alignment horizontal="right"/>
    </xf>
    <xf numFmtId="164" fontId="4" fillId="0" borderId="8" xfId="15" applyNumberFormat="1" applyFont="1" applyBorder="1" applyAlignment="1">
      <alignment horizontal="right"/>
    </xf>
    <xf numFmtId="0" fontId="22" fillId="0" borderId="34" xfId="21" applyFont="1" applyBorder="1" applyAlignment="1">
      <alignment vertical="top"/>
    </xf>
    <xf numFmtId="0" fontId="7" fillId="0" borderId="45" xfId="1" applyFont="1" applyBorder="1" applyAlignment="1">
      <alignment horizontal="right"/>
    </xf>
    <xf numFmtId="164" fontId="7" fillId="0" borderId="0" xfId="13" applyNumberFormat="1" applyFont="1" applyFill="1" applyBorder="1" applyAlignment="1">
      <alignment horizontal="right"/>
    </xf>
    <xf numFmtId="164" fontId="7" fillId="0" borderId="0" xfId="13" applyNumberFormat="1" applyFont="1" applyFill="1" applyBorder="1" applyAlignment="1">
      <alignment horizontal="right" vertical="top"/>
    </xf>
    <xf numFmtId="164" fontId="7" fillId="0" borderId="0" xfId="0" applyNumberFormat="1" applyFont="1" applyFill="1" applyBorder="1" applyAlignment="1">
      <alignment horizontal="right" vertical="top"/>
    </xf>
    <xf numFmtId="164" fontId="7" fillId="0" borderId="0" xfId="1" applyNumberFormat="1" applyFont="1" applyBorder="1" applyAlignment="1">
      <alignment horizontal="right" vertical="top"/>
    </xf>
    <xf numFmtId="0" fontId="22" fillId="2" borderId="49" xfId="1" applyFont="1" applyFill="1" applyBorder="1" applyAlignment="1">
      <alignment horizontal="center" vertical="center" wrapText="1"/>
    </xf>
    <xf numFmtId="164" fontId="22" fillId="0" borderId="0" xfId="0" applyNumberFormat="1" applyFont="1" applyBorder="1" applyAlignment="1">
      <alignment vertical="top"/>
    </xf>
    <xf numFmtId="164" fontId="22" fillId="0" borderId="0" xfId="0" applyNumberFormat="1" applyFont="1" applyBorder="1" applyAlignment="1">
      <alignment horizontal="right" vertical="top" wrapText="1" indent="1"/>
    </xf>
    <xf numFmtId="164" fontId="22" fillId="0" borderId="0" xfId="0" applyNumberFormat="1" applyFont="1" applyFill="1" applyBorder="1" applyAlignment="1">
      <alignment horizontal="right" vertical="top" wrapText="1" indent="1"/>
    </xf>
    <xf numFmtId="164" fontId="22" fillId="0" borderId="8" xfId="0" applyNumberFormat="1" applyFont="1" applyFill="1" applyBorder="1" applyAlignment="1">
      <alignment horizontal="right" vertical="top" wrapText="1" indent="1"/>
    </xf>
    <xf numFmtId="0" fontId="22" fillId="0" borderId="0" xfId="1" applyFont="1" applyFill="1" applyBorder="1" applyAlignment="1">
      <alignment wrapText="1"/>
    </xf>
    <xf numFmtId="0" fontId="22" fillId="0" borderId="0" xfId="1" applyFont="1" applyFill="1" applyAlignment="1">
      <alignment wrapText="1"/>
    </xf>
    <xf numFmtId="1" fontId="22" fillId="0" borderId="0" xfId="1" applyNumberFormat="1" applyFont="1" applyFill="1" applyBorder="1" applyAlignment="1"/>
    <xf numFmtId="0" fontId="22" fillId="0" borderId="8" xfId="1" applyFont="1" applyBorder="1" applyAlignment="1">
      <alignment horizontal="right"/>
    </xf>
    <xf numFmtId="0" fontId="4" fillId="0" borderId="8" xfId="1" applyFont="1" applyBorder="1"/>
    <xf numFmtId="0" fontId="22" fillId="0" borderId="0" xfId="3" applyFont="1" applyFill="1" applyBorder="1" applyAlignment="1">
      <alignment horizontal="right"/>
    </xf>
    <xf numFmtId="0" fontId="22" fillId="0" borderId="0" xfId="21" applyFont="1"/>
    <xf numFmtId="164" fontId="22" fillId="0" borderId="0" xfId="0" applyNumberFormat="1" applyFont="1" applyBorder="1" applyAlignment="1">
      <alignment horizontal="right" vertical="center" wrapText="1"/>
    </xf>
    <xf numFmtId="1" fontId="22" fillId="2" borderId="34" xfId="0" applyNumberFormat="1" applyFont="1" applyFill="1" applyBorder="1" applyAlignment="1">
      <alignment vertical="center" wrapText="1"/>
    </xf>
    <xf numFmtId="1" fontId="22" fillId="0" borderId="0" xfId="5" applyNumberFormat="1" applyFont="1" applyBorder="1" applyAlignment="1">
      <alignment horizontal="right" vertical="top" wrapText="1" indent="1"/>
    </xf>
    <xf numFmtId="1" fontId="22" fillId="0" borderId="0" xfId="5" applyNumberFormat="1" applyFont="1" applyBorder="1" applyAlignment="1">
      <alignment horizontal="right" vertical="top" indent="1"/>
    </xf>
    <xf numFmtId="0" fontId="49" fillId="0" borderId="0" xfId="0" applyFont="1"/>
    <xf numFmtId="1" fontId="22" fillId="0" borderId="46" xfId="5" applyNumberFormat="1" applyFont="1" applyBorder="1" applyAlignment="1">
      <alignment horizontal="right" vertical="top" wrapText="1" indent="1"/>
    </xf>
    <xf numFmtId="1" fontId="22" fillId="0" borderId="46" xfId="5" applyNumberFormat="1" applyFont="1" applyBorder="1" applyAlignment="1">
      <alignment horizontal="right" vertical="top" indent="1"/>
    </xf>
    <xf numFmtId="164" fontId="22" fillId="0" borderId="46" xfId="0" applyNumberFormat="1" applyFont="1" applyBorder="1" applyAlignment="1">
      <alignment horizontal="right" vertical="top" wrapText="1" indent="1"/>
    </xf>
    <xf numFmtId="164" fontId="22" fillId="0" borderId="46" xfId="0" applyNumberFormat="1" applyFont="1" applyBorder="1" applyAlignment="1">
      <alignment horizontal="right" vertical="top" indent="1"/>
    </xf>
    <xf numFmtId="164" fontId="22" fillId="0" borderId="0" xfId="0" applyNumberFormat="1" applyFont="1" applyBorder="1" applyAlignment="1">
      <alignment horizontal="right" vertical="top" indent="1"/>
    </xf>
    <xf numFmtId="164" fontId="22" fillId="0" borderId="0" xfId="3" applyNumberFormat="1" applyFont="1" applyFill="1" applyBorder="1"/>
    <xf numFmtId="164" fontId="7" fillId="0" borderId="0" xfId="0" applyNumberFormat="1" applyFont="1" applyFill="1" applyBorder="1" applyAlignment="1">
      <alignment vertical="top"/>
    </xf>
    <xf numFmtId="164" fontId="7" fillId="0" borderId="0" xfId="1" applyNumberFormat="1" applyFont="1" applyAlignment="1">
      <alignment vertical="top"/>
    </xf>
    <xf numFmtId="164" fontId="7" fillId="0" borderId="8" xfId="1" applyNumberFormat="1" applyFont="1" applyBorder="1" applyAlignment="1">
      <alignment vertical="top"/>
    </xf>
    <xf numFmtId="164" fontId="14" fillId="0" borderId="0" xfId="1" applyNumberFormat="1" applyFont="1" applyBorder="1"/>
    <xf numFmtId="2" fontId="7" fillId="0" borderId="0" xfId="13" applyNumberFormat="1" applyFont="1" applyBorder="1" applyAlignment="1">
      <alignment horizontal="right" vertical="top"/>
    </xf>
    <xf numFmtId="2" fontId="7" fillId="0" borderId="0" xfId="1" applyNumberFormat="1" applyFont="1" applyBorder="1" applyAlignment="1">
      <alignment horizontal="right" vertical="top"/>
    </xf>
    <xf numFmtId="2" fontId="7" fillId="0" borderId="8" xfId="13" applyNumberFormat="1" applyFont="1" applyBorder="1" applyAlignment="1">
      <alignment horizontal="right" vertical="top"/>
    </xf>
    <xf numFmtId="2" fontId="7" fillId="0" borderId="8" xfId="1" applyNumberFormat="1" applyFont="1" applyBorder="1" applyAlignment="1">
      <alignment horizontal="right" vertical="top"/>
    </xf>
    <xf numFmtId="164" fontId="22" fillId="0" borderId="45" xfId="5" applyNumberFormat="1" applyFont="1" applyBorder="1" applyAlignment="1">
      <alignment horizontal="right" vertical="center" wrapText="1"/>
    </xf>
    <xf numFmtId="0" fontId="7" fillId="0" borderId="8" xfId="15" applyFont="1" applyBorder="1" applyAlignment="1">
      <alignment vertical="center" wrapText="1"/>
    </xf>
    <xf numFmtId="0" fontId="64" fillId="0" borderId="0" xfId="1" applyFont="1"/>
    <xf numFmtId="0" fontId="22" fillId="2" borderId="40" xfId="1" applyFont="1" applyFill="1" applyBorder="1" applyAlignment="1">
      <alignment horizontal="center" vertical="center" wrapText="1"/>
    </xf>
    <xf numFmtId="164" fontId="22" fillId="0" borderId="8" xfId="0" applyNumberFormat="1" applyFont="1" applyBorder="1" applyAlignment="1">
      <alignment horizontal="right" vertical="top" wrapText="1" indent="1"/>
    </xf>
    <xf numFmtId="0" fontId="22" fillId="0" borderId="0" xfId="28" applyFont="1" applyBorder="1" applyAlignment="1">
      <alignment vertical="center" wrapText="1"/>
    </xf>
    <xf numFmtId="0" fontId="7" fillId="0" borderId="0" xfId="28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 wrapText="1"/>
    </xf>
    <xf numFmtId="0" fontId="48" fillId="0" borderId="34" xfId="1" applyFont="1" applyBorder="1" applyAlignment="1">
      <alignment horizontal="right" vertical="top"/>
    </xf>
    <xf numFmtId="0" fontId="48" fillId="0" borderId="0" xfId="1" applyFont="1" applyBorder="1" applyAlignment="1">
      <alignment horizontal="right" vertical="top"/>
    </xf>
    <xf numFmtId="0" fontId="22" fillId="0" borderId="45" xfId="21" applyFont="1" applyBorder="1" applyAlignment="1">
      <alignment horizontal="right" vertical="top"/>
    </xf>
    <xf numFmtId="0" fontId="48" fillId="0" borderId="45" xfId="1" applyFont="1" applyBorder="1" applyAlignment="1">
      <alignment horizontal="right" vertical="top"/>
    </xf>
    <xf numFmtId="0" fontId="48" fillId="0" borderId="8" xfId="1" applyFont="1" applyBorder="1" applyAlignment="1">
      <alignment horizontal="right" vertical="top"/>
    </xf>
    <xf numFmtId="164" fontId="22" fillId="0" borderId="0" xfId="0" applyNumberFormat="1" applyFont="1" applyBorder="1" applyAlignment="1">
      <alignment vertical="center" wrapText="1"/>
    </xf>
    <xf numFmtId="0" fontId="7" fillId="2" borderId="51" xfId="1" applyFont="1" applyFill="1" applyBorder="1" applyAlignment="1">
      <alignment horizontal="center" vertical="center" wrapText="1"/>
    </xf>
    <xf numFmtId="0" fontId="7" fillId="2" borderId="52" xfId="1" applyFont="1" applyFill="1" applyBorder="1" applyAlignment="1">
      <alignment horizontal="center" vertical="center" wrapText="1"/>
    </xf>
    <xf numFmtId="0" fontId="7" fillId="2" borderId="52" xfId="1" applyFont="1" applyFill="1" applyBorder="1" applyAlignment="1">
      <alignment horizontal="center" vertical="top" wrapText="1"/>
    </xf>
    <xf numFmtId="0" fontId="22" fillId="2" borderId="33" xfId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13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0" fontId="7" fillId="0" borderId="0" xfId="0" applyFont="1" applyFill="1" applyAlignment="1">
      <alignment horizontal="right" vertical="top"/>
    </xf>
    <xf numFmtId="0" fontId="7" fillId="0" borderId="0" xfId="13" applyFont="1" applyFill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0" fontId="7" fillId="0" borderId="8" xfId="1" applyFont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164" fontId="7" fillId="0" borderId="0" xfId="15" applyNumberFormat="1" applyFont="1" applyBorder="1" applyAlignment="1">
      <alignment horizontal="right" wrapText="1"/>
    </xf>
    <xf numFmtId="164" fontId="7" fillId="0" borderId="0" xfId="10" applyNumberFormat="1" applyFont="1" applyFill="1" applyBorder="1" applyAlignment="1">
      <alignment horizontal="right" vertical="center" wrapText="1"/>
    </xf>
    <xf numFmtId="0" fontId="10" fillId="0" borderId="0" xfId="1" applyFont="1" applyBorder="1" applyAlignment="1"/>
    <xf numFmtId="0" fontId="22" fillId="0" borderId="0" xfId="1" applyFont="1" applyBorder="1" applyAlignment="1">
      <alignment wrapText="1"/>
    </xf>
    <xf numFmtId="164" fontId="22" fillId="0" borderId="0" xfId="28" applyNumberFormat="1" applyFont="1" applyBorder="1" applyAlignment="1">
      <alignment vertical="center"/>
    </xf>
    <xf numFmtId="164" fontId="22" fillId="0" borderId="0" xfId="28" applyNumberFormat="1" applyFont="1" applyFill="1" applyBorder="1"/>
    <xf numFmtId="164" fontId="22" fillId="0" borderId="34" xfId="0" applyNumberFormat="1" applyFont="1" applyBorder="1" applyAlignment="1">
      <alignment vertical="top"/>
    </xf>
    <xf numFmtId="164" fontId="22" fillId="0" borderId="34" xfId="0" applyNumberFormat="1" applyFont="1" applyBorder="1" applyAlignment="1">
      <alignment horizontal="right" vertical="top" wrapText="1" indent="1"/>
    </xf>
    <xf numFmtId="0" fontId="22" fillId="0" borderId="0" xfId="1" applyFont="1" applyFill="1" applyAlignment="1">
      <alignment horizontal="left"/>
    </xf>
    <xf numFmtId="0" fontId="22" fillId="0" borderId="0" xfId="1" applyFont="1" applyBorder="1" applyAlignment="1">
      <alignment horizontal="left" wrapText="1"/>
    </xf>
    <xf numFmtId="164" fontId="48" fillId="0" borderId="0" xfId="1" applyNumberFormat="1" applyFont="1"/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4" fillId="0" borderId="0" xfId="15" applyFont="1" applyFill="1" applyBorder="1"/>
    <xf numFmtId="0" fontId="4" fillId="0" borderId="0" xfId="3" applyFont="1" applyAlignment="1">
      <alignment horizontal="right"/>
    </xf>
    <xf numFmtId="0" fontId="4" fillId="0" borderId="0" xfId="3" applyFont="1"/>
    <xf numFmtId="164" fontId="4" fillId="0" borderId="0" xfId="3" applyNumberFormat="1" applyFont="1"/>
    <xf numFmtId="0" fontId="4" fillId="0" borderId="0" xfId="15" applyFont="1" applyFill="1" applyAlignment="1">
      <alignment horizontal="right"/>
    </xf>
    <xf numFmtId="0" fontId="86" fillId="0" borderId="0" xfId="0" applyFont="1" applyFill="1" applyAlignment="1">
      <alignment vertical="center" wrapText="1"/>
    </xf>
    <xf numFmtId="0" fontId="86" fillId="0" borderId="0" xfId="0" applyFont="1" applyFill="1" applyAlignment="1">
      <alignment horizontal="right" vertical="center" wrapText="1"/>
    </xf>
    <xf numFmtId="0" fontId="4" fillId="0" borderId="0" xfId="15" applyFont="1" applyAlignment="1">
      <alignment horizontal="right"/>
    </xf>
    <xf numFmtId="0" fontId="22" fillId="0" borderId="34" xfId="0" applyFont="1" applyBorder="1" applyAlignment="1">
      <alignment horizontal="right" vertical="top" indent="1"/>
    </xf>
    <xf numFmtId="0" fontId="22" fillId="0" borderId="0" xfId="0" applyFont="1" applyBorder="1" applyAlignment="1">
      <alignment horizontal="right" vertical="top" indent="1"/>
    </xf>
    <xf numFmtId="0" fontId="22" fillId="0" borderId="45" xfId="0" applyFont="1" applyBorder="1" applyAlignment="1">
      <alignment horizontal="right" vertical="top" indent="1"/>
    </xf>
    <xf numFmtId="0" fontId="7" fillId="2" borderId="54" xfId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right" vertical="top" indent="1"/>
    </xf>
    <xf numFmtId="0" fontId="22" fillId="2" borderId="58" xfId="1" applyFont="1" applyFill="1" applyBorder="1" applyAlignment="1">
      <alignment horizontal="center" vertical="center" wrapText="1"/>
    </xf>
    <xf numFmtId="1" fontId="22" fillId="0" borderId="59" xfId="5" applyNumberFormat="1" applyFont="1" applyBorder="1" applyAlignment="1">
      <alignment horizontal="right" vertical="top" wrapText="1" indent="1"/>
    </xf>
    <xf numFmtId="1" fontId="7" fillId="0" borderId="0" xfId="0" applyNumberFormat="1" applyFont="1" applyBorder="1" applyAlignment="1">
      <alignment horizontal="right" vertical="top" wrapText="1" indent="1"/>
    </xf>
    <xf numFmtId="1" fontId="7" fillId="0" borderId="0" xfId="0" applyNumberFormat="1" applyFont="1" applyBorder="1" applyAlignment="1">
      <alignment horizontal="right" vertical="top" indent="1"/>
    </xf>
    <xf numFmtId="164" fontId="22" fillId="0" borderId="59" xfId="0" applyNumberFormat="1" applyFont="1" applyBorder="1" applyAlignment="1">
      <alignment horizontal="right" vertical="top" wrapText="1" indent="1"/>
    </xf>
    <xf numFmtId="164" fontId="22" fillId="0" borderId="59" xfId="5" applyNumberFormat="1" applyFont="1" applyBorder="1" applyAlignment="1">
      <alignment horizontal="right" vertical="top" wrapText="1" indent="1"/>
    </xf>
    <xf numFmtId="164" fontId="22" fillId="0" borderId="0" xfId="5" applyNumberFormat="1" applyFont="1" applyBorder="1" applyAlignment="1">
      <alignment horizontal="right" vertical="top" wrapText="1" indent="1"/>
    </xf>
    <xf numFmtId="164" fontId="22" fillId="0" borderId="0" xfId="5" applyNumberFormat="1" applyFont="1" applyBorder="1" applyAlignment="1">
      <alignment horizontal="right" vertical="top" indent="1"/>
    </xf>
    <xf numFmtId="164" fontId="22" fillId="0" borderId="60" xfId="0" applyNumberFormat="1" applyFont="1" applyBorder="1" applyAlignment="1">
      <alignment horizontal="right" vertical="top" wrapText="1" indent="1"/>
    </xf>
    <xf numFmtId="164" fontId="7" fillId="0" borderId="61" xfId="0" applyNumberFormat="1" applyFont="1" applyBorder="1" applyAlignment="1">
      <alignment horizontal="right" vertical="top" wrapText="1" indent="1"/>
    </xf>
    <xf numFmtId="164" fontId="7" fillId="0" borderId="50" xfId="0" applyNumberFormat="1" applyFont="1" applyBorder="1" applyAlignment="1">
      <alignment horizontal="right" vertical="top" wrapText="1" indent="1"/>
    </xf>
    <xf numFmtId="1" fontId="22" fillId="0" borderId="60" xfId="5" applyNumberFormat="1" applyFont="1" applyBorder="1" applyAlignment="1">
      <alignment horizontal="right" vertical="top" wrapText="1" indent="1"/>
    </xf>
    <xf numFmtId="1" fontId="7" fillId="0" borderId="59" xfId="0" applyNumberFormat="1" applyFont="1" applyBorder="1" applyAlignment="1">
      <alignment horizontal="right" vertical="top" wrapText="1" indent="1"/>
    </xf>
    <xf numFmtId="1" fontId="7" fillId="0" borderId="61" xfId="0" applyNumberFormat="1" applyFont="1" applyBorder="1" applyAlignment="1">
      <alignment horizontal="right" vertical="top" wrapText="1" indent="1"/>
    </xf>
    <xf numFmtId="1" fontId="7" fillId="0" borderId="50" xfId="0" applyNumberFormat="1" applyFont="1" applyBorder="1" applyAlignment="1">
      <alignment horizontal="right" vertical="top" wrapText="1" indent="1"/>
    </xf>
    <xf numFmtId="0" fontId="7" fillId="2" borderId="62" xfId="1" applyFont="1" applyFill="1" applyBorder="1" applyAlignment="1">
      <alignment horizontal="center" vertical="center" wrapText="1"/>
    </xf>
    <xf numFmtId="0" fontId="22" fillId="4" borderId="54" xfId="28" applyFont="1" applyFill="1" applyBorder="1" applyAlignment="1">
      <alignment horizontal="center" vertical="center" wrapText="1"/>
    </xf>
    <xf numFmtId="0" fontId="22" fillId="4" borderId="54" xfId="28" applyFont="1" applyFill="1" applyBorder="1" applyAlignment="1">
      <alignment horizontal="center" vertical="top" wrapText="1"/>
    </xf>
    <xf numFmtId="2" fontId="22" fillId="0" borderId="0" xfId="1" applyNumberFormat="1" applyFont="1" applyBorder="1"/>
    <xf numFmtId="164" fontId="4" fillId="0" borderId="8" xfId="1" applyNumberFormat="1" applyFont="1" applyBorder="1"/>
    <xf numFmtId="0" fontId="3" fillId="0" borderId="0" xfId="1" applyFont="1" applyAlignment="1"/>
    <xf numFmtId="0" fontId="22" fillId="2" borderId="40" xfId="1" applyFont="1" applyFill="1" applyBorder="1" applyAlignment="1">
      <alignment horizontal="center" vertical="top" wrapText="1"/>
    </xf>
    <xf numFmtId="164" fontId="45" fillId="0" borderId="0" xfId="28" applyNumberFormat="1" applyFont="1" applyBorder="1" applyAlignment="1">
      <alignment horizontal="right" vertical="top"/>
    </xf>
    <xf numFmtId="164" fontId="45" fillId="0" borderId="0" xfId="0" applyNumberFormat="1" applyFont="1" applyBorder="1" applyAlignment="1">
      <alignment vertical="top"/>
    </xf>
    <xf numFmtId="164" fontId="29" fillId="0" borderId="0" xfId="0" applyNumberFormat="1" applyFont="1" applyBorder="1" applyAlignment="1">
      <alignment vertical="top"/>
    </xf>
    <xf numFmtId="0" fontId="20" fillId="0" borderId="59" xfId="1" applyFont="1" applyBorder="1"/>
    <xf numFmtId="1" fontId="7" fillId="0" borderId="8" xfId="1" applyNumberFormat="1" applyFont="1" applyBorder="1" applyAlignment="1"/>
    <xf numFmtId="164" fontId="7" fillId="0" borderId="8" xfId="1" applyNumberFormat="1" applyFont="1" applyBorder="1" applyAlignment="1">
      <alignment horizontal="right"/>
    </xf>
    <xf numFmtId="164" fontId="7" fillId="0" borderId="8" xfId="30" applyNumberFormat="1" applyFont="1" applyFill="1" applyBorder="1" applyAlignment="1">
      <alignment horizontal="right"/>
    </xf>
    <xf numFmtId="164" fontId="7" fillId="5" borderId="45" xfId="18" applyNumberFormat="1" applyFont="1" applyFill="1" applyBorder="1" applyAlignment="1">
      <alignment horizontal="right"/>
    </xf>
    <xf numFmtId="1" fontId="7" fillId="0" borderId="0" xfId="18" applyNumberFormat="1" applyFont="1" applyAlignment="1">
      <alignment vertical="center"/>
    </xf>
    <xf numFmtId="1" fontId="7" fillId="0" borderId="0" xfId="18" applyNumberFormat="1" applyFont="1" applyAlignment="1">
      <alignment horizontal="right" vertical="center"/>
    </xf>
    <xf numFmtId="164" fontId="4" fillId="0" borderId="0" xfId="1" applyNumberFormat="1" applyFont="1" applyBorder="1"/>
    <xf numFmtId="1" fontId="7" fillId="0" borderId="0" xfId="0" applyNumberFormat="1" applyFont="1" applyBorder="1" applyAlignment="1">
      <alignment horizontal="right" wrapText="1"/>
    </xf>
    <xf numFmtId="0" fontId="22" fillId="2" borderId="10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7" fillId="2" borderId="55" xfId="1" applyFont="1" applyFill="1" applyBorder="1" applyAlignment="1">
      <alignment horizontal="center" vertical="center" wrapText="1"/>
    </xf>
    <xf numFmtId="0" fontId="22" fillId="0" borderId="0" xfId="1" applyFont="1" applyAlignment="1">
      <alignment vertical="top"/>
    </xf>
    <xf numFmtId="0" fontId="22" fillId="0" borderId="8" xfId="1" applyFont="1" applyBorder="1" applyAlignment="1">
      <alignment vertical="top"/>
    </xf>
    <xf numFmtId="0" fontId="7" fillId="2" borderId="11" xfId="1" applyFont="1" applyFill="1" applyBorder="1" applyAlignment="1">
      <alignment horizontal="center" vertical="center" wrapText="1"/>
    </xf>
    <xf numFmtId="0" fontId="22" fillId="0" borderId="64" xfId="0" applyFont="1" applyBorder="1" applyAlignment="1">
      <alignment horizontal="right" vertical="top" indent="1"/>
    </xf>
    <xf numFmtId="0" fontId="22" fillId="0" borderId="34" xfId="1" applyFont="1" applyBorder="1" applyAlignment="1">
      <alignment vertical="top"/>
    </xf>
    <xf numFmtId="0" fontId="22" fillId="0" borderId="45" xfId="1" applyFont="1" applyBorder="1" applyAlignment="1">
      <alignment vertical="top"/>
    </xf>
    <xf numFmtId="164" fontId="22" fillId="0" borderId="8" xfId="0" applyNumberFormat="1" applyFont="1" applyBorder="1" applyAlignment="1">
      <alignment vertical="top" wrapText="1"/>
    </xf>
    <xf numFmtId="0" fontId="7" fillId="0" borderId="45" xfId="1" applyFont="1" applyBorder="1"/>
    <xf numFmtId="164" fontId="22" fillId="0" borderId="0" xfId="24" applyNumberFormat="1" applyFont="1"/>
    <xf numFmtId="164" fontId="7" fillId="0" borderId="0" xfId="0" applyNumberFormat="1" applyFont="1" applyFill="1" applyAlignment="1">
      <alignment horizontal="right"/>
    </xf>
    <xf numFmtId="1" fontId="7" fillId="0" borderId="8" xfId="1" applyNumberFormat="1" applyFont="1" applyBorder="1" applyAlignment="1">
      <alignment horizontal="left" wrapText="1"/>
    </xf>
    <xf numFmtId="164" fontId="22" fillId="0" borderId="64" xfId="28" applyNumberFormat="1" applyFont="1" applyBorder="1" applyAlignment="1">
      <alignment horizontal="right" vertical="top"/>
    </xf>
    <xf numFmtId="164" fontId="22" fillId="0" borderId="64" xfId="0" applyNumberFormat="1" applyFont="1" applyBorder="1" applyAlignment="1">
      <alignment vertical="top"/>
    </xf>
    <xf numFmtId="0" fontId="14" fillId="0" borderId="0" xfId="0" applyFont="1" applyBorder="1"/>
    <xf numFmtId="164" fontId="29" fillId="0" borderId="0" xfId="0" applyNumberFormat="1" applyFont="1" applyBorder="1" applyAlignment="1">
      <alignment horizontal="right" vertical="top"/>
    </xf>
    <xf numFmtId="164" fontId="22" fillId="0" borderId="45" xfId="28" applyNumberFormat="1" applyFont="1" applyBorder="1" applyAlignment="1">
      <alignment horizontal="right" vertical="top"/>
    </xf>
    <xf numFmtId="164" fontId="22" fillId="0" borderId="45" xfId="0" applyNumberFormat="1" applyFont="1" applyBorder="1" applyAlignment="1">
      <alignment vertical="top"/>
    </xf>
    <xf numFmtId="164" fontId="7" fillId="0" borderId="8" xfId="1" applyNumberFormat="1" applyFont="1" applyBorder="1"/>
    <xf numFmtId="0" fontId="22" fillId="4" borderId="68" xfId="28" applyFont="1" applyFill="1" applyBorder="1" applyAlignment="1">
      <alignment horizontal="center" vertical="center" wrapText="1"/>
    </xf>
    <xf numFmtId="164" fontId="22" fillId="0" borderId="64" xfId="0" applyNumberFormat="1" applyFont="1" applyBorder="1" applyAlignment="1">
      <alignment horizontal="right" vertical="top" wrapText="1" indent="1"/>
    </xf>
    <xf numFmtId="164" fontId="14" fillId="0" borderId="0" xfId="0" applyNumberFormat="1" applyFont="1" applyBorder="1"/>
    <xf numFmtId="164" fontId="7" fillId="0" borderId="8" xfId="1" applyNumberFormat="1" applyFont="1" applyFill="1" applyBorder="1"/>
    <xf numFmtId="0" fontId="22" fillId="6" borderId="0" xfId="1" applyFont="1" applyFill="1" applyBorder="1" applyAlignment="1">
      <alignment horizontal="left" vertical="top" wrapText="1"/>
    </xf>
    <xf numFmtId="0" fontId="22" fillId="0" borderId="0" xfId="1" applyFont="1" applyBorder="1" applyAlignment="1">
      <alignment horizontal="right" vertical="center" wrapText="1"/>
    </xf>
    <xf numFmtId="164" fontId="7" fillId="0" borderId="8" xfId="15" applyNumberFormat="1" applyFont="1" applyBorder="1"/>
    <xf numFmtId="0" fontId="21" fillId="0" borderId="0" xfId="15" applyFont="1" applyBorder="1"/>
    <xf numFmtId="164" fontId="4" fillId="0" borderId="8" xfId="15" applyNumberFormat="1" applyFont="1" applyBorder="1"/>
    <xf numFmtId="164" fontId="4" fillId="0" borderId="0" xfId="15" applyNumberFormat="1" applyFont="1" applyBorder="1" applyAlignment="1">
      <alignment horizontal="right"/>
    </xf>
    <xf numFmtId="0" fontId="4" fillId="0" borderId="8" xfId="3" applyFont="1" applyBorder="1"/>
    <xf numFmtId="0" fontId="16" fillId="0" borderId="0" xfId="0" applyFont="1" applyAlignment="1">
      <alignment horizontal="right" vertical="top" wrapText="1"/>
    </xf>
    <xf numFmtId="0" fontId="32" fillId="0" borderId="0" xfId="0" applyFont="1" applyAlignment="1">
      <alignment vertical="top" wrapText="1"/>
    </xf>
    <xf numFmtId="0" fontId="38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2" fillId="2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22" fillId="2" borderId="11" xfId="1" applyFont="1" applyFill="1" applyBorder="1" applyAlignment="1">
      <alignment horizontal="center" vertical="center" wrapText="1"/>
    </xf>
    <xf numFmtId="0" fontId="22" fillId="2" borderId="31" xfId="1" applyFont="1" applyFill="1" applyBorder="1" applyAlignment="1">
      <alignment horizontal="center" vertical="center" wrapText="1"/>
    </xf>
    <xf numFmtId="0" fontId="22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7" fillId="2" borderId="48" xfId="1" applyFont="1" applyFill="1" applyBorder="1" applyAlignment="1">
      <alignment horizontal="center" vertical="center" wrapText="1"/>
    </xf>
    <xf numFmtId="0" fontId="7" fillId="2" borderId="57" xfId="1" applyFont="1" applyFill="1" applyBorder="1" applyAlignment="1">
      <alignment horizontal="center" vertical="center" wrapText="1"/>
    </xf>
    <xf numFmtId="0" fontId="7" fillId="2" borderId="53" xfId="1" applyFont="1" applyFill="1" applyBorder="1" applyAlignment="1">
      <alignment horizontal="center" vertical="center" wrapText="1"/>
    </xf>
    <xf numFmtId="0" fontId="22" fillId="2" borderId="54" xfId="1" applyFont="1" applyFill="1" applyBorder="1" applyAlignment="1">
      <alignment horizontal="center" vertical="center" wrapText="1"/>
    </xf>
    <xf numFmtId="0" fontId="22" fillId="2" borderId="63" xfId="1" applyFont="1" applyFill="1" applyBorder="1" applyAlignment="1">
      <alignment horizontal="center" vertical="center" wrapText="1"/>
    </xf>
    <xf numFmtId="0" fontId="22" fillId="2" borderId="9" xfId="1" applyFont="1" applyFill="1" applyBorder="1" applyAlignment="1">
      <alignment vertical="center" wrapText="1"/>
    </xf>
    <xf numFmtId="0" fontId="22" fillId="2" borderId="21" xfId="1" applyFont="1" applyFill="1" applyBorder="1" applyAlignment="1">
      <alignment horizontal="center"/>
    </xf>
    <xf numFmtId="0" fontId="22" fillId="2" borderId="22" xfId="1" applyFont="1" applyFill="1" applyBorder="1" applyAlignment="1">
      <alignment horizontal="center"/>
    </xf>
    <xf numFmtId="0" fontId="23" fillId="2" borderId="32" xfId="1" applyFont="1" applyFill="1" applyBorder="1" applyAlignment="1">
      <alignment horizontal="center" vertical="top"/>
    </xf>
    <xf numFmtId="0" fontId="23" fillId="2" borderId="33" xfId="1" applyFont="1" applyFill="1" applyBorder="1" applyAlignment="1">
      <alignment horizontal="center" vertical="top"/>
    </xf>
    <xf numFmtId="0" fontId="22" fillId="2" borderId="13" xfId="1" applyFont="1" applyFill="1" applyBorder="1" applyAlignment="1">
      <alignment vertical="center" wrapText="1"/>
    </xf>
    <xf numFmtId="1" fontId="22" fillId="2" borderId="55" xfId="0" applyNumberFormat="1" applyFont="1" applyFill="1" applyBorder="1" applyAlignment="1">
      <alignment horizontal="center" vertical="center" wrapText="1"/>
    </xf>
    <xf numFmtId="1" fontId="22" fillId="2" borderId="56" xfId="0" applyNumberFormat="1" applyFont="1" applyFill="1" applyBorder="1" applyAlignment="1">
      <alignment horizontal="center" vertical="center" wrapText="1"/>
    </xf>
    <xf numFmtId="1" fontId="22" fillId="2" borderId="57" xfId="0" applyNumberFormat="1" applyFont="1" applyFill="1" applyBorder="1" applyAlignment="1">
      <alignment horizontal="center" vertical="center" wrapText="1"/>
    </xf>
    <xf numFmtId="0" fontId="23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22" fillId="2" borderId="55" xfId="1" applyFont="1" applyFill="1" applyBorder="1" applyAlignment="1">
      <alignment horizontal="center" vertical="center" wrapText="1"/>
    </xf>
    <xf numFmtId="0" fontId="22" fillId="2" borderId="57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2" borderId="55" xfId="1" applyFont="1" applyFill="1" applyBorder="1" applyAlignment="1">
      <alignment horizontal="center" vertical="center"/>
    </xf>
    <xf numFmtId="0" fontId="7" fillId="2" borderId="57" xfId="1" applyFont="1" applyFill="1" applyBorder="1" applyAlignment="1">
      <alignment horizontal="center" vertical="center"/>
    </xf>
    <xf numFmtId="0" fontId="7" fillId="2" borderId="56" xfId="1" applyFont="1" applyFill="1" applyBorder="1" applyAlignment="1">
      <alignment horizontal="center" vertical="center"/>
    </xf>
    <xf numFmtId="0" fontId="22" fillId="2" borderId="26" xfId="5" applyFont="1" applyFill="1" applyBorder="1" applyAlignment="1">
      <alignment horizontal="center" vertical="center"/>
    </xf>
    <xf numFmtId="0" fontId="22" fillId="2" borderId="41" xfId="5" applyFont="1" applyFill="1" applyBorder="1" applyAlignment="1">
      <alignment horizontal="center" vertical="center"/>
    </xf>
    <xf numFmtId="0" fontId="22" fillId="2" borderId="27" xfId="5" applyFont="1" applyFill="1" applyBorder="1" applyAlignment="1">
      <alignment horizontal="center" vertical="center"/>
    </xf>
    <xf numFmtId="0" fontId="22" fillId="2" borderId="40" xfId="5" applyFont="1" applyFill="1" applyBorder="1" applyAlignment="1">
      <alignment horizontal="center" vertical="center" wrapText="1"/>
    </xf>
    <xf numFmtId="0" fontId="22" fillId="2" borderId="42" xfId="5" applyFont="1" applyFill="1" applyBorder="1" applyAlignment="1">
      <alignment horizontal="center" vertical="center" wrapText="1"/>
    </xf>
    <xf numFmtId="0" fontId="22" fillId="2" borderId="23" xfId="5" applyFont="1" applyFill="1" applyBorder="1" applyAlignment="1">
      <alignment horizontal="center" vertical="center" wrapText="1"/>
    </xf>
    <xf numFmtId="0" fontId="22" fillId="2" borderId="21" xfId="5" applyFont="1" applyFill="1" applyBorder="1" applyAlignment="1">
      <alignment horizontal="center"/>
    </xf>
    <xf numFmtId="0" fontId="22" fillId="2" borderId="22" xfId="5" applyFont="1" applyFill="1" applyBorder="1" applyAlignment="1">
      <alignment horizontal="center"/>
    </xf>
    <xf numFmtId="0" fontId="23" fillId="2" borderId="36" xfId="5" applyFont="1" applyFill="1" applyBorder="1" applyAlignment="1">
      <alignment horizontal="center" vertical="center" wrapText="1"/>
    </xf>
    <xf numFmtId="0" fontId="23" fillId="2" borderId="37" xfId="5" applyFont="1" applyFill="1" applyBorder="1" applyAlignment="1">
      <alignment horizontal="center" vertical="center" wrapText="1"/>
    </xf>
    <xf numFmtId="0" fontId="22" fillId="2" borderId="12" xfId="5" applyFont="1" applyFill="1" applyBorder="1" applyAlignment="1">
      <alignment vertical="center" wrapText="1"/>
    </xf>
    <xf numFmtId="0" fontId="22" fillId="2" borderId="2" xfId="5" applyFont="1" applyFill="1" applyBorder="1" applyAlignment="1">
      <alignment horizontal="center" vertical="center" wrapText="1"/>
    </xf>
    <xf numFmtId="0" fontId="22" fillId="2" borderId="3" xfId="5" applyFont="1" applyFill="1" applyBorder="1" applyAlignment="1">
      <alignment horizontal="center" vertical="center" wrapText="1"/>
    </xf>
    <xf numFmtId="0" fontId="23" fillId="2" borderId="5" xfId="5" applyFont="1" applyFill="1" applyBorder="1" applyAlignment="1">
      <alignment horizontal="center" vertical="center" wrapText="1"/>
    </xf>
    <xf numFmtId="0" fontId="23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5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2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/>
    </xf>
    <xf numFmtId="0" fontId="22" fillId="2" borderId="31" xfId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4" borderId="65" xfId="28" applyFont="1" applyFill="1" applyBorder="1" applyAlignment="1">
      <alignment horizontal="center" vertical="center" wrapText="1"/>
    </xf>
    <xf numFmtId="0" fontId="22" fillId="4" borderId="57" xfId="28" applyFont="1" applyFill="1" applyBorder="1" applyAlignment="1">
      <alignment horizontal="center" vertical="center" wrapText="1"/>
    </xf>
    <xf numFmtId="0" fontId="22" fillId="4" borderId="66" xfId="28" applyFont="1" applyFill="1" applyBorder="1" applyAlignment="1">
      <alignment horizontal="center" vertical="center" wrapText="1"/>
    </xf>
    <xf numFmtId="0" fontId="22" fillId="2" borderId="67" xfId="1" applyFont="1" applyFill="1" applyBorder="1" applyAlignment="1">
      <alignment horizontal="center" vertical="center" wrapText="1"/>
    </xf>
    <xf numFmtId="0" fontId="22" fillId="2" borderId="64" xfId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22" fillId="0" borderId="0" xfId="11" applyFont="1" applyFill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7" fillId="2" borderId="26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72" fillId="2" borderId="21" xfId="4" applyFont="1" applyFill="1" applyBorder="1" applyAlignment="1">
      <alignment horizontal="center" vertical="center" wrapText="1"/>
    </xf>
    <xf numFmtId="0" fontId="72" fillId="2" borderId="32" xfId="4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80" fillId="0" borderId="0" xfId="4" applyFont="1" applyAlignment="1">
      <alignment horizontal="left" vertical="center" wrapText="1"/>
    </xf>
    <xf numFmtId="0" fontId="73" fillId="0" borderId="0" xfId="4" applyFont="1" applyAlignment="1">
      <alignment horizontal="left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22" fillId="0" borderId="20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8" fillId="0" borderId="2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7" fillId="2" borderId="26" xfId="15" applyFont="1" applyFill="1" applyBorder="1" applyAlignment="1">
      <alignment vertical="center" wrapText="1"/>
    </xf>
    <xf numFmtId="0" fontId="7" fillId="2" borderId="27" xfId="15" applyFont="1" applyFill="1" applyBorder="1" applyAlignment="1">
      <alignment vertical="center" wrapText="1"/>
    </xf>
    <xf numFmtId="0" fontId="7" fillId="2" borderId="13" xfId="15" applyFont="1" applyFill="1" applyBorder="1" applyAlignment="1">
      <alignment horizontal="center"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4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5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</cellXfs>
  <cellStyles count="34">
    <cellStyle name="Comma 2" xfId="29"/>
    <cellStyle name="Normal" xfId="0" builtinId="0"/>
    <cellStyle name="Normal 10" xfId="28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5 2 2" xfId="30"/>
    <cellStyle name="Normal 6" xfId="10"/>
    <cellStyle name="Normal 6 2" xfId="24"/>
    <cellStyle name="Normal 7" xfId="19"/>
    <cellStyle name="Normal 7 2" xfId="31"/>
    <cellStyle name="Normal 8" xfId="20"/>
    <cellStyle name="Normal 8 2" xfId="27"/>
    <cellStyle name="Normal 8 2 2" xfId="33"/>
    <cellStyle name="Normal 9" xfId="23"/>
    <cellStyle name="Normal 9 2" xfId="32"/>
    <cellStyle name="Normal_zemVI2016i_2" xfId="26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392E-2"/>
          <c:y val="7.5803649543807083E-2"/>
          <c:w val="0.71428881734580396"/>
          <c:h val="0.82340443305984223"/>
        </c:manualLayout>
      </c:layout>
      <c:lineChart>
        <c:grouping val="standard"/>
        <c:varyColors val="0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IV 2016</c:v>
                </c:pt>
                <c:pt idx="1">
                  <c:v>I 2017</c:v>
                </c:pt>
                <c:pt idx="2">
                  <c:v>II 2017</c:v>
                </c:pt>
                <c:pt idx="3">
                  <c:v>III 2017</c:v>
                </c:pt>
                <c:pt idx="4">
                  <c:v>IV 2017</c:v>
                </c:pt>
                <c:pt idx="5">
                  <c:v>I 2018</c:v>
                </c:pt>
                <c:pt idx="6">
                  <c:v>II 2018</c:v>
                </c:pt>
                <c:pt idx="7">
                  <c:v>III 2018</c:v>
                </c:pt>
              </c:strCache>
            </c:strRef>
          </c:cat>
          <c:val>
            <c:numRef>
              <c:f>'G1.'!$B$5:$B$12</c:f>
              <c:numCache>
                <c:formatCode>General</c:formatCode>
                <c:ptCount val="8"/>
                <c:pt idx="0">
                  <c:v>2369</c:v>
                </c:pt>
                <c:pt idx="1">
                  <c:v>2118</c:v>
                </c:pt>
                <c:pt idx="2">
                  <c:v>2116</c:v>
                </c:pt>
                <c:pt idx="3">
                  <c:v>2528</c:v>
                </c:pt>
                <c:pt idx="4" formatCode="000">
                  <c:v>2286</c:v>
                </c:pt>
                <c:pt idx="5" formatCode="000">
                  <c:v>2093</c:v>
                </c:pt>
                <c:pt idx="6">
                  <c:v>2087</c:v>
                </c:pt>
                <c:pt idx="7">
                  <c:v>2576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C9-47FF-AC75-4F1278B8A6CE}"/>
            </c:ext>
          </c:extLst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IV 2016</c:v>
                </c:pt>
                <c:pt idx="1">
                  <c:v>I 2017</c:v>
                </c:pt>
                <c:pt idx="2">
                  <c:v>II 2017</c:v>
                </c:pt>
                <c:pt idx="3">
                  <c:v>III 2017</c:v>
                </c:pt>
                <c:pt idx="4">
                  <c:v>IV 2017</c:v>
                </c:pt>
                <c:pt idx="5">
                  <c:v>I 2018</c:v>
                </c:pt>
                <c:pt idx="6">
                  <c:v>II 2018</c:v>
                </c:pt>
                <c:pt idx="7">
                  <c:v>III 2018</c:v>
                </c:pt>
              </c:strCache>
            </c:strRef>
          </c:cat>
          <c:val>
            <c:numRef>
              <c:f>'G1.'!$C$5:$C$12</c:f>
              <c:numCache>
                <c:formatCode>General</c:formatCode>
                <c:ptCount val="8"/>
                <c:pt idx="0">
                  <c:v>3552</c:v>
                </c:pt>
                <c:pt idx="1">
                  <c:v>4111</c:v>
                </c:pt>
                <c:pt idx="2">
                  <c:v>3448</c:v>
                </c:pt>
                <c:pt idx="3">
                  <c:v>3209</c:v>
                </c:pt>
                <c:pt idx="4" formatCode="000">
                  <c:v>3486</c:v>
                </c:pt>
                <c:pt idx="5" formatCode="000">
                  <c:v>4123</c:v>
                </c:pt>
                <c:pt idx="6">
                  <c:v>3522</c:v>
                </c:pt>
                <c:pt idx="7">
                  <c:v>3241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C9-47FF-AC75-4F1278B8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497368"/>
        <c:axId val="131507672"/>
      </c:lineChart>
      <c:catAx>
        <c:axId val="13149736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1507672"/>
        <c:crosses val="autoZero"/>
        <c:auto val="1"/>
        <c:lblAlgn val="ctr"/>
        <c:lblOffset val="100"/>
        <c:noMultiLvlLbl val="0"/>
      </c:catAx>
      <c:valAx>
        <c:axId val="1315076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1497368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808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1E-2"/>
          <c:y val="0.10832405095704579"/>
          <c:w val="0.70058864484044758"/>
          <c:h val="0.618129921259851"/>
        </c:manualLayout>
      </c:layout>
      <c:lineChart>
        <c:grouping val="standard"/>
        <c:varyColors val="0"/>
        <c:ser>
          <c:idx val="0"/>
          <c:order val="0"/>
          <c:tx>
            <c:strRef>
              <c:f>'G2.'!$C$4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'G2.'!$C$5:$C$17</c:f>
              <c:numCache>
                <c:formatCode>General</c:formatCode>
                <c:ptCount val="13"/>
                <c:pt idx="0">
                  <c:v>1332</c:v>
                </c:pt>
                <c:pt idx="1">
                  <c:v>1334</c:v>
                </c:pt>
                <c:pt idx="2">
                  <c:v>1338</c:v>
                </c:pt>
                <c:pt idx="3">
                  <c:v>1321</c:v>
                </c:pt>
                <c:pt idx="4" formatCode="0.0">
                  <c:v>1349</c:v>
                </c:pt>
                <c:pt idx="5" formatCode="0.0">
                  <c:v>1346</c:v>
                </c:pt>
                <c:pt idx="6">
                  <c:v>1345</c:v>
                </c:pt>
                <c:pt idx="7">
                  <c:v>1356</c:v>
                </c:pt>
                <c:pt idx="8">
                  <c:v>1360</c:v>
                </c:pt>
                <c:pt idx="9">
                  <c:v>1361</c:v>
                </c:pt>
                <c:pt idx="10">
                  <c:v>1364</c:v>
                </c:pt>
                <c:pt idx="11">
                  <c:v>1368</c:v>
                </c:pt>
                <c:pt idx="12">
                  <c:v>1372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60-4515-9A8B-B3F9BDA1D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404184"/>
        <c:axId val="130401872"/>
      </c:lineChart>
      <c:catAx>
        <c:axId val="13040418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2017                                                                                         2018</a:t>
                </a:r>
              </a:p>
            </c:rich>
          </c:tx>
          <c:layout>
            <c:manualLayout>
              <c:xMode val="edge"/>
              <c:yMode val="edge"/>
              <c:x val="0.36199148193547048"/>
              <c:y val="0.8776710783492488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0401872"/>
        <c:crosses val="autoZero"/>
        <c:auto val="1"/>
        <c:lblAlgn val="ctr"/>
        <c:lblOffset val="100"/>
        <c:noMultiLvlLbl val="0"/>
      </c:catAx>
      <c:valAx>
        <c:axId val="130401872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0404184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83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122"/>
        </c:manualLayout>
      </c:layout>
      <c:lineChart>
        <c:grouping val="standard"/>
        <c:varyColors val="0"/>
        <c:ser>
          <c:idx val="0"/>
          <c:order val="0"/>
          <c:tx>
            <c:strRef>
              <c:f>'G2.'!$D$4</c:f>
              <c:strCache>
                <c:ptCount val="1"/>
                <c:pt idx="0">
                  <c:v>Просјечна плата након опорезивања (нето) 
Average after-tax (net)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'G2.'!$D$5:$D$17</c:f>
              <c:numCache>
                <c:formatCode>General</c:formatCode>
                <c:ptCount val="13"/>
                <c:pt idx="0">
                  <c:v>831</c:v>
                </c:pt>
                <c:pt idx="1">
                  <c:v>832</c:v>
                </c:pt>
                <c:pt idx="2">
                  <c:v>835</c:v>
                </c:pt>
                <c:pt idx="3">
                  <c:v>825</c:v>
                </c:pt>
                <c:pt idx="4" formatCode="0.0">
                  <c:v>841</c:v>
                </c:pt>
                <c:pt idx="5" formatCode="0.0">
                  <c:v>840</c:v>
                </c:pt>
                <c:pt idx="6">
                  <c:v>840</c:v>
                </c:pt>
                <c:pt idx="7">
                  <c:v>847</c:v>
                </c:pt>
                <c:pt idx="8">
                  <c:v>849</c:v>
                </c:pt>
                <c:pt idx="9">
                  <c:v>848</c:v>
                </c:pt>
                <c:pt idx="10">
                  <c:v>852</c:v>
                </c:pt>
                <c:pt idx="11">
                  <c:v>881</c:v>
                </c:pt>
                <c:pt idx="12">
                  <c:v>884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75E-45E3-AAD2-6C1CFFC22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382712"/>
        <c:axId val="132232760"/>
      </c:lineChart>
      <c:catAx>
        <c:axId val="13038271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2017                                                                                         2018</a:t>
                </a:r>
              </a:p>
            </c:rich>
          </c:tx>
          <c:layout>
            <c:manualLayout>
              <c:xMode val="edge"/>
              <c:yMode val="edge"/>
              <c:x val="0.36621311781937549"/>
              <c:y val="0.8834919354838709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2232760"/>
        <c:crosses val="autoZero"/>
        <c:auto val="1"/>
        <c:lblAlgn val="ctr"/>
        <c:lblOffset val="100"/>
        <c:noMultiLvlLbl val="0"/>
      </c:catAx>
      <c:valAx>
        <c:axId val="132232760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0382712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94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814960629921257E-2"/>
          <c:y val="5.0925925925925923E-2"/>
          <c:w val="0.90662948381452313"/>
          <c:h val="0.765756051326917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'G3.'!$A$5:$A$12</c:f>
              <c:strCache>
                <c:ptCount val="8"/>
                <c:pt idx="0">
                  <c:v>III 2016</c:v>
                </c:pt>
                <c:pt idx="1">
                  <c:v>IV 2016</c:v>
                </c:pt>
                <c:pt idx="2">
                  <c:v>I 2017¹</c:v>
                </c:pt>
                <c:pt idx="3">
                  <c:v>II 2017¹</c:v>
                </c:pt>
                <c:pt idx="4">
                  <c:v>III 2017¹</c:v>
                </c:pt>
                <c:pt idx="5">
                  <c:v>IV 2017¹</c:v>
                </c:pt>
                <c:pt idx="6">
                  <c:v>I 20182</c:v>
                </c:pt>
                <c:pt idx="7">
                  <c:v>II 20182</c:v>
                </c:pt>
              </c:strCache>
            </c:strRef>
          </c:cat>
          <c:val>
            <c:numRef>
              <c:f>'G3.'!$B$5:$B$12</c:f>
              <c:numCache>
                <c:formatCode>0.0</c:formatCode>
                <c:ptCount val="8"/>
                <c:pt idx="0">
                  <c:v>4</c:v>
                </c:pt>
                <c:pt idx="1">
                  <c:v>4.5</c:v>
                </c:pt>
                <c:pt idx="2">
                  <c:v>2.9</c:v>
                </c:pt>
                <c:pt idx="3">
                  <c:v>3.1</c:v>
                </c:pt>
                <c:pt idx="4">
                  <c:v>3.2</c:v>
                </c:pt>
                <c:pt idx="5">
                  <c:v>3</c:v>
                </c:pt>
                <c:pt idx="6">
                  <c:v>3.1</c:v>
                </c:pt>
                <c:pt idx="7">
                  <c:v>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D0-4803-A8B7-DD18C15C8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32661448"/>
        <c:axId val="132275536"/>
      </c:barChart>
      <c:catAx>
        <c:axId val="132661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32275536"/>
        <c:crosses val="autoZero"/>
        <c:auto val="1"/>
        <c:lblAlgn val="ctr"/>
        <c:lblOffset val="100"/>
        <c:noMultiLvlLbl val="0"/>
      </c:catAx>
      <c:valAx>
        <c:axId val="13227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32661448"/>
        <c:crosses val="autoZero"/>
        <c:crossBetween val="between"/>
      </c:valAx>
      <c:spPr>
        <a:solidFill>
          <a:srgbClr val="F2F2F2"/>
        </a:solidFill>
        <a:ln w="3175"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5586"/>
        </c:manualLayout>
      </c:layout>
      <c:lineChart>
        <c:grouping val="standard"/>
        <c:varyColors val="0"/>
        <c:ser>
          <c:idx val="0"/>
          <c:order val="0"/>
          <c:tx>
            <c:strRef>
              <c:f>'G4.'!$C$3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'G4.'!$B$4:$B$16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'G4.'!$C$4:$C$16</c:f>
              <c:numCache>
                <c:formatCode>0.0</c:formatCode>
                <c:ptCount val="13"/>
                <c:pt idx="0">
                  <c:v>100.5</c:v>
                </c:pt>
                <c:pt idx="1">
                  <c:v>100.3</c:v>
                </c:pt>
                <c:pt idx="2">
                  <c:v>100.4</c:v>
                </c:pt>
                <c:pt idx="3">
                  <c:v>99.7</c:v>
                </c:pt>
                <c:pt idx="4">
                  <c:v>100.8</c:v>
                </c:pt>
                <c:pt idx="5">
                  <c:v>101</c:v>
                </c:pt>
                <c:pt idx="6">
                  <c:v>101.1</c:v>
                </c:pt>
                <c:pt idx="7">
                  <c:v>101.4</c:v>
                </c:pt>
                <c:pt idx="8">
                  <c:v>101.6</c:v>
                </c:pt>
                <c:pt idx="9">
                  <c:v>101.5</c:v>
                </c:pt>
                <c:pt idx="10">
                  <c:v>101.6</c:v>
                </c:pt>
                <c:pt idx="11">
                  <c:v>101.6</c:v>
                </c:pt>
                <c:pt idx="12">
                  <c:v>101.6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FD-4067-8BFD-5808CEA72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701792"/>
        <c:axId val="129717744"/>
      </c:lineChart>
      <c:catAx>
        <c:axId val="13270179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2017                                                                                                                       </a:t>
                </a:r>
                <a:r>
                  <a:rPr lang="sr-Latn-BA" b="0"/>
                  <a:t>201</a:t>
                </a:r>
                <a:r>
                  <a:rPr lang="en-US" b="0"/>
                  <a:t>8</a:t>
                </a:r>
              </a:p>
            </c:rich>
          </c:tx>
          <c:layout>
            <c:manualLayout>
              <c:xMode val="edge"/>
              <c:yMode val="edge"/>
              <c:x val="0.28625079399321662"/>
              <c:y val="0.88497301044916554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29717744"/>
        <c:crossesAt val="100"/>
        <c:auto val="1"/>
        <c:lblAlgn val="ctr"/>
        <c:lblOffset val="100"/>
        <c:noMultiLvlLbl val="0"/>
      </c:catAx>
      <c:valAx>
        <c:axId val="129717744"/>
        <c:scaling>
          <c:orientation val="minMax"/>
          <c:max val="102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2701792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5.8696245691110469E-2"/>
          <c:w val="0.87743075010360561"/>
          <c:h val="0.70846880922024025"/>
        </c:manualLayout>
      </c:layout>
      <c:lineChart>
        <c:grouping val="standard"/>
        <c:varyColors val="0"/>
        <c:ser>
          <c:idx val="0"/>
          <c:order val="0"/>
          <c:tx>
            <c:strRef>
              <c:f>'G5.'!$C$4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'G5.'!$B$5:$B$17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Avg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'G5.'!$C$5:$C$17</c:f>
              <c:numCache>
                <c:formatCode>General</c:formatCode>
                <c:ptCount val="13"/>
                <c:pt idx="0">
                  <c:v>101.1</c:v>
                </c:pt>
                <c:pt idx="1">
                  <c:v>102.7</c:v>
                </c:pt>
                <c:pt idx="2">
                  <c:v>102.8</c:v>
                </c:pt>
                <c:pt idx="3">
                  <c:v>102.4</c:v>
                </c:pt>
                <c:pt idx="4">
                  <c:v>101.4</c:v>
                </c:pt>
                <c:pt idx="5">
                  <c:v>100.3</c:v>
                </c:pt>
                <c:pt idx="6">
                  <c:v>103.3</c:v>
                </c:pt>
                <c:pt idx="7">
                  <c:v>106.3</c:v>
                </c:pt>
                <c:pt idx="8">
                  <c:v>107.5</c:v>
                </c:pt>
                <c:pt idx="9">
                  <c:v>107.5</c:v>
                </c:pt>
                <c:pt idx="10">
                  <c:v>106.9</c:v>
                </c:pt>
                <c:pt idx="11">
                  <c:v>107.2</c:v>
                </c:pt>
                <c:pt idx="12" formatCode="0.0">
                  <c:v>107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E41-4427-8388-875159BAF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674552"/>
        <c:axId val="132674944"/>
      </c:lineChart>
      <c:catAx>
        <c:axId val="13267455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2017</a:t>
                </a:r>
                <a:r>
                  <a:rPr lang="en-US" b="0" baseline="0"/>
                  <a:t>                                                                                                             2018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7940313016428501"/>
              <c:y val="0.90229177815646633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32674944"/>
        <c:crossesAt val="100"/>
        <c:auto val="1"/>
        <c:lblAlgn val="ctr"/>
        <c:lblOffset val="100"/>
        <c:noMultiLvlLbl val="0"/>
      </c:catAx>
      <c:valAx>
        <c:axId val="132674944"/>
        <c:scaling>
          <c:orientation val="minMax"/>
          <c:max val="108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\ 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2674552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6.0062908834010206E-2"/>
          <c:w val="0.87289634948912465"/>
          <c:h val="0.66639110225190179"/>
        </c:manualLayout>
      </c:layout>
      <c:lineChart>
        <c:grouping val="standard"/>
        <c:varyColors val="0"/>
        <c:ser>
          <c:idx val="0"/>
          <c:order val="0"/>
          <c:tx>
            <c:strRef>
              <c:f>'G6.'!$C$4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'G6.'!$B$5:$B$17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'G6.'!$C$5:$C$17</c:f>
              <c:numCache>
                <c:formatCode>0.0</c:formatCode>
                <c:ptCount val="13"/>
                <c:pt idx="0">
                  <c:v>7275</c:v>
                </c:pt>
                <c:pt idx="1">
                  <c:v>6810.8</c:v>
                </c:pt>
                <c:pt idx="2">
                  <c:v>6844</c:v>
                </c:pt>
                <c:pt idx="3">
                  <c:v>7283.5</c:v>
                </c:pt>
                <c:pt idx="4">
                  <c:v>6721.8</c:v>
                </c:pt>
                <c:pt idx="5">
                  <c:v>7575.8</c:v>
                </c:pt>
                <c:pt idx="6">
                  <c:v>7695.5</c:v>
                </c:pt>
                <c:pt idx="7">
                  <c:v>8737.9470000000001</c:v>
                </c:pt>
                <c:pt idx="8">
                  <c:v>8235.2000000000007</c:v>
                </c:pt>
                <c:pt idx="9">
                  <c:v>8277.2999999999993</c:v>
                </c:pt>
                <c:pt idx="10">
                  <c:v>7968.1</c:v>
                </c:pt>
                <c:pt idx="11">
                  <c:v>7710.9</c:v>
                </c:pt>
                <c:pt idx="12">
                  <c:v>7733.7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45-448B-AA83-22068707B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675728"/>
        <c:axId val="132676120"/>
      </c:lineChart>
      <c:catAx>
        <c:axId val="13267572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2017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2018</a:t>
                </a:r>
              </a:p>
            </c:rich>
          </c:tx>
          <c:layout>
            <c:manualLayout>
              <c:xMode val="edge"/>
              <c:yMode val="edge"/>
              <c:x val="0.36790573380377861"/>
              <c:y val="0.873456511005431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2676120"/>
        <c:crosses val="autoZero"/>
        <c:auto val="1"/>
        <c:lblAlgn val="ctr"/>
        <c:lblOffset val="100"/>
        <c:noMultiLvlLbl val="0"/>
      </c:catAx>
      <c:valAx>
        <c:axId val="132676120"/>
        <c:scaling>
          <c:orientation val="minMax"/>
          <c:min val="6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17083015198E-2"/>
              <c:y val="6.3671145584413887E-3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2675728"/>
        <c:crossesAt val="1"/>
        <c:crossBetween val="midCat"/>
        <c:majorUnit val="3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/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832"/>
        </c:manualLayout>
      </c:layout>
      <c:lineChart>
        <c:grouping val="standard"/>
        <c:varyColors val="0"/>
        <c:ser>
          <c:idx val="0"/>
          <c:order val="0"/>
          <c:tx>
            <c:strRef>
              <c:f>'G7.'!$C$4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'G7.'!$B$5:$B$17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'G7.'!$C$5:$C$17</c:f>
              <c:numCache>
                <c:formatCode>0_);\(0\)</c:formatCode>
                <c:ptCount val="13"/>
                <c:pt idx="0">
                  <c:v>2118775.52</c:v>
                </c:pt>
                <c:pt idx="1">
                  <c:v>2248639.9499999997</c:v>
                </c:pt>
                <c:pt idx="2">
                  <c:v>2190874.83</c:v>
                </c:pt>
                <c:pt idx="3">
                  <c:v>2324971.4700000002</c:v>
                </c:pt>
                <c:pt idx="4">
                  <c:v>2010400</c:v>
                </c:pt>
                <c:pt idx="5">
                  <c:v>2177800</c:v>
                </c:pt>
                <c:pt idx="6">
                  <c:v>2398200</c:v>
                </c:pt>
                <c:pt idx="7">
                  <c:v>2425732.2200000002</c:v>
                </c:pt>
                <c:pt idx="8">
                  <c:v>2110195.1399999997</c:v>
                </c:pt>
                <c:pt idx="9">
                  <c:v>2402333.8199999998</c:v>
                </c:pt>
                <c:pt idx="10">
                  <c:v>2338329.6800000002</c:v>
                </c:pt>
                <c:pt idx="11">
                  <c:v>2078476.2600000002</c:v>
                </c:pt>
                <c:pt idx="12">
                  <c:v>2208490.52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D-43C1-B494-6D8DDC00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676904"/>
        <c:axId val="132537144"/>
      </c:lineChart>
      <c:catAx>
        <c:axId val="13267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2017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    2018                                </a:t>
                </a:r>
              </a:p>
            </c:rich>
          </c:tx>
          <c:layout>
            <c:manualLayout>
              <c:xMode val="edge"/>
              <c:yMode val="edge"/>
              <c:x val="0.29681578264255432"/>
              <c:y val="0.8558774843410060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32537144"/>
        <c:crosses val="autoZero"/>
        <c:auto val="1"/>
        <c:lblAlgn val="ctr"/>
        <c:lblOffset val="100"/>
        <c:noMultiLvlLbl val="0"/>
      </c:catAx>
      <c:valAx>
        <c:axId val="132537144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>
                    <a:latin typeface="Arial Narrow" panose="020B0606020202030204" pitchFamily="34" charset="0"/>
                  </a:defRPr>
                </a:pPr>
                <a:r>
                  <a:rPr lang="sr-Latn-BA" sz="800">
                    <a:latin typeface="Arial Narrow" panose="020B0606020202030204" pitchFamily="34" charset="0"/>
                  </a:rPr>
                  <a:t>t</a:t>
                </a:r>
                <a:endParaRPr lang="en-US" sz="800"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7.1428571428571425E-2"/>
              <c:y val="2.8210809931944348E-2"/>
            </c:manualLayout>
          </c:layout>
          <c:overlay val="0"/>
        </c:title>
        <c:numFmt formatCode="#\ ##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32676904"/>
        <c:crosses val="autoZero"/>
        <c:crossBetween val="midCat"/>
        <c:dispUnits>
          <c:builtInUnit val="thousands"/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varyColors val="0"/>
        <c:ser>
          <c:idx val="0"/>
          <c:order val="0"/>
          <c:tx>
            <c:strRef>
              <c:f>'G8.'!$C$4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окт / Oct</c:v>
                  </c:pt>
                  <c:pt idx="1">
                    <c:v>нов / Nov</c:v>
                  </c:pt>
                  <c:pt idx="2">
                    <c:v>дец / Dec</c:v>
                  </c:pt>
                  <c:pt idx="3">
                    <c:v>јан / Jan</c:v>
                  </c:pt>
                  <c:pt idx="4">
                    <c:v>феб / Feb</c:v>
                  </c:pt>
                  <c:pt idx="5">
                    <c:v>мар / Mar</c:v>
                  </c:pt>
                  <c:pt idx="6">
                    <c:v>апр / Apr</c:v>
                  </c:pt>
                  <c:pt idx="7">
                    <c:v>мај / May</c:v>
                  </c:pt>
                  <c:pt idx="8">
                    <c:v>јун / Jun</c:v>
                  </c:pt>
                  <c:pt idx="9">
                    <c:v>јул / July</c:v>
                  </c:pt>
                  <c:pt idx="10">
                    <c:v>авг / Aug</c:v>
                  </c:pt>
                  <c:pt idx="11">
                    <c:v>сеп / Sep</c:v>
                  </c:pt>
                  <c:pt idx="12">
                    <c:v>окт / Oct</c:v>
                  </c:pt>
                  <c:pt idx="13">
                    <c:v>нов / Nov</c:v>
                  </c:pt>
                  <c:pt idx="14">
                    <c:v>дец / Dec</c:v>
                  </c:pt>
                  <c:pt idx="15">
                    <c:v>јан / Jan</c:v>
                  </c:pt>
                  <c:pt idx="16">
                    <c:v>феб / Feb</c:v>
                  </c:pt>
                  <c:pt idx="17">
                    <c:v>мар / Mar</c:v>
                  </c:pt>
                  <c:pt idx="18">
                    <c:v>апр / Apr</c:v>
                  </c:pt>
                  <c:pt idx="19">
                    <c:v>мај / May</c:v>
                  </c:pt>
                  <c:pt idx="20">
                    <c:v>јун / Jun</c:v>
                  </c:pt>
                  <c:pt idx="21">
                    <c:v>јул / July</c:v>
                  </c:pt>
                  <c:pt idx="22">
                    <c:v>авг / Aug</c:v>
                  </c:pt>
                  <c:pt idx="23">
                    <c:v>сеп / Sep</c:v>
                  </c:pt>
                  <c:pt idx="24">
                    <c:v>окт / Oct</c:v>
                  </c:pt>
                  <c:pt idx="25">
                    <c:v>нов / Nov</c:v>
                  </c:pt>
                  <c:pt idx="26">
                    <c:v>дец / Dec</c:v>
                  </c:pt>
                  <c:pt idx="27">
                    <c:v>јан / Jan</c:v>
                  </c:pt>
                  <c:pt idx="28">
                    <c:v>феб / Feb</c:v>
                  </c:pt>
                  <c:pt idx="29">
                    <c:v>мар / Mar</c:v>
                  </c:pt>
                  <c:pt idx="30">
                    <c:v>апр / Apr</c:v>
                  </c:pt>
                  <c:pt idx="31">
                    <c:v>мај / May</c:v>
                  </c:pt>
                  <c:pt idx="32">
                    <c:v>јун / Jun</c:v>
                  </c:pt>
                  <c:pt idx="33">
                    <c:v>јул / Jul</c:v>
                  </c:pt>
                  <c:pt idx="34">
                    <c:v>авг / Aug</c:v>
                  </c:pt>
                  <c:pt idx="35">
                    <c:v>сеп / Sep</c:v>
                  </c:pt>
                  <c:pt idx="36">
                    <c:v>окт / Oct</c:v>
                  </c:pt>
                  <c:pt idx="37">
                    <c:v>нов / Nov</c:v>
                  </c:pt>
                  <c:pt idx="38">
                    <c:v>дец / Dec</c:v>
                  </c:pt>
                  <c:pt idx="39">
                    <c:v>јан / Jan</c:v>
                  </c:pt>
                  <c:pt idx="40">
                    <c:v>феб / Feb</c:v>
                  </c:pt>
                  <c:pt idx="41">
                    <c:v>мар / Mar</c:v>
                  </c:pt>
                  <c:pt idx="42">
                    <c:v>апр / Apr</c:v>
                  </c:pt>
                  <c:pt idx="43">
                    <c:v>мај / May</c:v>
                  </c:pt>
                  <c:pt idx="44">
                    <c:v>јун / Jun</c:v>
                  </c:pt>
                  <c:pt idx="45">
                    <c:v>јул / Jul</c:v>
                  </c:pt>
                  <c:pt idx="46">
                    <c:v>авг / Aug</c:v>
                  </c:pt>
                  <c:pt idx="47">
                    <c:v>сеп/ Sep</c:v>
                  </c:pt>
                  <c:pt idx="48">
                    <c:v>окт / Oct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16">
                    <c:v>2016</c:v>
                  </c:pt>
                  <c:pt idx="28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'G8.'!$C$5:$C$53</c:f>
              <c:numCache>
                <c:formatCode>0.0</c:formatCode>
                <c:ptCount val="49"/>
                <c:pt idx="0">
                  <c:v>108.07439271013068</c:v>
                </c:pt>
                <c:pt idx="1">
                  <c:v>104.24175645960293</c:v>
                </c:pt>
                <c:pt idx="2">
                  <c:v>104.03214709081354</c:v>
                </c:pt>
                <c:pt idx="3">
                  <c:v>84.716328891195914</c:v>
                </c:pt>
                <c:pt idx="4">
                  <c:v>93.365327505501625</c:v>
                </c:pt>
                <c:pt idx="5">
                  <c:v>96.491348085487701</c:v>
                </c:pt>
                <c:pt idx="6">
                  <c:v>94.914471150862511</c:v>
                </c:pt>
                <c:pt idx="7">
                  <c:v>101.00124269460473</c:v>
                </c:pt>
                <c:pt idx="8">
                  <c:v>106.57105403931895</c:v>
                </c:pt>
                <c:pt idx="9">
                  <c:v>105.63381729109906</c:v>
                </c:pt>
                <c:pt idx="10">
                  <c:v>98.03196098311912</c:v>
                </c:pt>
                <c:pt idx="11">
                  <c:v>102.17467180904399</c:v>
                </c:pt>
                <c:pt idx="12">
                  <c:v>106.97293255121048</c:v>
                </c:pt>
                <c:pt idx="13">
                  <c:v>106.67915374609471</c:v>
                </c:pt>
                <c:pt idx="14">
                  <c:v>103.44769125246111</c:v>
                </c:pt>
                <c:pt idx="15">
                  <c:v>79.357941885666833</c:v>
                </c:pt>
                <c:pt idx="16">
                  <c:v>97.897854069612876</c:v>
                </c:pt>
                <c:pt idx="17">
                  <c:v>117.91310165549666</c:v>
                </c:pt>
                <c:pt idx="18">
                  <c:v>97.628693702010324</c:v>
                </c:pt>
                <c:pt idx="19">
                  <c:v>107.79309385294471</c:v>
                </c:pt>
                <c:pt idx="20">
                  <c:v>110.86897127015951</c:v>
                </c:pt>
                <c:pt idx="21">
                  <c:v>109.68388771350944</c:v>
                </c:pt>
                <c:pt idx="22">
                  <c:v>108.71874432166655</c:v>
                </c:pt>
                <c:pt idx="23">
                  <c:v>116.79907708214986</c:v>
                </c:pt>
                <c:pt idx="24">
                  <c:v>112.01124928795862</c:v>
                </c:pt>
                <c:pt idx="25">
                  <c:v>116.45140865207715</c:v>
                </c:pt>
                <c:pt idx="26">
                  <c:v>122.43239829761386</c:v>
                </c:pt>
                <c:pt idx="27">
                  <c:v>95.812000079192487</c:v>
                </c:pt>
                <c:pt idx="28">
                  <c:v>101.90688961780468</c:v>
                </c:pt>
                <c:pt idx="29">
                  <c:v>111.74620134262001</c:v>
                </c:pt>
                <c:pt idx="30">
                  <c:v>107.69955545174503</c:v>
                </c:pt>
                <c:pt idx="31">
                  <c:v>100.90090837882792</c:v>
                </c:pt>
                <c:pt idx="32">
                  <c:v>118.46572992834037</c:v>
                </c:pt>
                <c:pt idx="33">
                  <c:v>108.21199305477928</c:v>
                </c:pt>
                <c:pt idx="34">
                  <c:v>103.43346200983046</c:v>
                </c:pt>
                <c:pt idx="35">
                  <c:v>111.52063747767214</c:v>
                </c:pt>
                <c:pt idx="36">
                  <c:v>113.41448677789366</c:v>
                </c:pt>
                <c:pt idx="37">
                  <c:v>121.47925522769332</c:v>
                </c:pt>
                <c:pt idx="38">
                  <c:v>119.0996961215764</c:v>
                </c:pt>
                <c:pt idx="39">
                  <c:v>94.101202400000005</c:v>
                </c:pt>
                <c:pt idx="40" formatCode="General">
                  <c:v>107.2</c:v>
                </c:pt>
                <c:pt idx="41">
                  <c:v>121.24601989999999</c:v>
                </c:pt>
                <c:pt idx="42">
                  <c:v>111.7325404</c:v>
                </c:pt>
                <c:pt idx="43">
                  <c:v>122.3</c:v>
                </c:pt>
                <c:pt idx="44">
                  <c:v>113.2</c:v>
                </c:pt>
                <c:pt idx="45">
                  <c:v>123.5</c:v>
                </c:pt>
                <c:pt idx="46">
                  <c:v>101.4</c:v>
                </c:pt>
                <c:pt idx="47">
                  <c:v>115.6154508</c:v>
                </c:pt>
                <c:pt idx="48">
                  <c:v>120.0927741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55-4F4F-B81F-6ED3CB3D5A17}"/>
            </c:ext>
          </c:extLst>
        </c:ser>
        <c:ser>
          <c:idx val="1"/>
          <c:order val="1"/>
          <c:tx>
            <c:strRef>
              <c:f>'G8.'!$D$4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окт / Oct</c:v>
                  </c:pt>
                  <c:pt idx="1">
                    <c:v>нов / Nov</c:v>
                  </c:pt>
                  <c:pt idx="2">
                    <c:v>дец / Dec</c:v>
                  </c:pt>
                  <c:pt idx="3">
                    <c:v>јан / Jan</c:v>
                  </c:pt>
                  <c:pt idx="4">
                    <c:v>феб / Feb</c:v>
                  </c:pt>
                  <c:pt idx="5">
                    <c:v>мар / Mar</c:v>
                  </c:pt>
                  <c:pt idx="6">
                    <c:v>апр / Apr</c:v>
                  </c:pt>
                  <c:pt idx="7">
                    <c:v>мај / May</c:v>
                  </c:pt>
                  <c:pt idx="8">
                    <c:v>јун / Jun</c:v>
                  </c:pt>
                  <c:pt idx="9">
                    <c:v>јул / July</c:v>
                  </c:pt>
                  <c:pt idx="10">
                    <c:v>авг / Aug</c:v>
                  </c:pt>
                  <c:pt idx="11">
                    <c:v>сеп / Sep</c:v>
                  </c:pt>
                  <c:pt idx="12">
                    <c:v>окт / Oct</c:v>
                  </c:pt>
                  <c:pt idx="13">
                    <c:v>нов / Nov</c:v>
                  </c:pt>
                  <c:pt idx="14">
                    <c:v>дец / Dec</c:v>
                  </c:pt>
                  <c:pt idx="15">
                    <c:v>јан / Jan</c:v>
                  </c:pt>
                  <c:pt idx="16">
                    <c:v>феб / Feb</c:v>
                  </c:pt>
                  <c:pt idx="17">
                    <c:v>мар / Mar</c:v>
                  </c:pt>
                  <c:pt idx="18">
                    <c:v>апр / Apr</c:v>
                  </c:pt>
                  <c:pt idx="19">
                    <c:v>мај / May</c:v>
                  </c:pt>
                  <c:pt idx="20">
                    <c:v>јун / Jun</c:v>
                  </c:pt>
                  <c:pt idx="21">
                    <c:v>јул / July</c:v>
                  </c:pt>
                  <c:pt idx="22">
                    <c:v>авг / Aug</c:v>
                  </c:pt>
                  <c:pt idx="23">
                    <c:v>сеп / Sep</c:v>
                  </c:pt>
                  <c:pt idx="24">
                    <c:v>окт / Oct</c:v>
                  </c:pt>
                  <c:pt idx="25">
                    <c:v>нов / Nov</c:v>
                  </c:pt>
                  <c:pt idx="26">
                    <c:v>дец / Dec</c:v>
                  </c:pt>
                  <c:pt idx="27">
                    <c:v>јан / Jan</c:v>
                  </c:pt>
                  <c:pt idx="28">
                    <c:v>феб / Feb</c:v>
                  </c:pt>
                  <c:pt idx="29">
                    <c:v>мар / Mar</c:v>
                  </c:pt>
                  <c:pt idx="30">
                    <c:v>апр / Apr</c:v>
                  </c:pt>
                  <c:pt idx="31">
                    <c:v>мај / May</c:v>
                  </c:pt>
                  <c:pt idx="32">
                    <c:v>јун / Jun</c:v>
                  </c:pt>
                  <c:pt idx="33">
                    <c:v>јул / Jul</c:v>
                  </c:pt>
                  <c:pt idx="34">
                    <c:v>авг / Aug</c:v>
                  </c:pt>
                  <c:pt idx="35">
                    <c:v>сеп / Sep</c:v>
                  </c:pt>
                  <c:pt idx="36">
                    <c:v>окт / Oct</c:v>
                  </c:pt>
                  <c:pt idx="37">
                    <c:v>нов / Nov</c:v>
                  </c:pt>
                  <c:pt idx="38">
                    <c:v>дец / Dec</c:v>
                  </c:pt>
                  <c:pt idx="39">
                    <c:v>јан / Jan</c:v>
                  </c:pt>
                  <c:pt idx="40">
                    <c:v>феб / Feb</c:v>
                  </c:pt>
                  <c:pt idx="41">
                    <c:v>мар / Mar</c:v>
                  </c:pt>
                  <c:pt idx="42">
                    <c:v>апр / Apr</c:v>
                  </c:pt>
                  <c:pt idx="43">
                    <c:v>мај / May</c:v>
                  </c:pt>
                  <c:pt idx="44">
                    <c:v>јун / Jun</c:v>
                  </c:pt>
                  <c:pt idx="45">
                    <c:v>јул / Jul</c:v>
                  </c:pt>
                  <c:pt idx="46">
                    <c:v>авг / Aug</c:v>
                  </c:pt>
                  <c:pt idx="47">
                    <c:v>сеп/ Sep</c:v>
                  </c:pt>
                  <c:pt idx="48">
                    <c:v>окт / Oct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16">
                    <c:v>2016</c:v>
                  </c:pt>
                  <c:pt idx="28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'G8.'!$D$5:$D$53</c:f>
              <c:numCache>
                <c:formatCode>0.0</c:formatCode>
                <c:ptCount val="49"/>
                <c:pt idx="0">
                  <c:v>101.27604306533183</c:v>
                </c:pt>
                <c:pt idx="1">
                  <c:v>97.279284478084051</c:v>
                </c:pt>
                <c:pt idx="2">
                  <c:v>97.353851190771437</c:v>
                </c:pt>
                <c:pt idx="3">
                  <c:v>99.050763376588549</c:v>
                </c:pt>
                <c:pt idx="4">
                  <c:v>103.47444576472945</c:v>
                </c:pt>
                <c:pt idx="5">
                  <c:v>95.543824172603323</c:v>
                </c:pt>
                <c:pt idx="6">
                  <c:v>99.09697103079688</c:v>
                </c:pt>
                <c:pt idx="7">
                  <c:v>102.05699568147915</c:v>
                </c:pt>
                <c:pt idx="8">
                  <c:v>102.84006287876204</c:v>
                </c:pt>
                <c:pt idx="9">
                  <c:v>101.59912895190924</c:v>
                </c:pt>
                <c:pt idx="10">
                  <c:v>101.59829889325556</c:v>
                </c:pt>
                <c:pt idx="11">
                  <c:v>98.308492567988253</c:v>
                </c:pt>
                <c:pt idx="12">
                  <c:v>100.79064704722262</c:v>
                </c:pt>
                <c:pt idx="13">
                  <c:v>99.635629257754474</c:v>
                </c:pt>
                <c:pt idx="14">
                  <c:v>96.674998792087223</c:v>
                </c:pt>
                <c:pt idx="15">
                  <c:v>93.303998157485694</c:v>
                </c:pt>
                <c:pt idx="16">
                  <c:v>107.69831481062592</c:v>
                </c:pt>
                <c:pt idx="17">
                  <c:v>115.54076517407579</c:v>
                </c:pt>
                <c:pt idx="18">
                  <c:v>102.02859807344281</c:v>
                </c:pt>
                <c:pt idx="19">
                  <c:v>108.86208322452796</c:v>
                </c:pt>
                <c:pt idx="20">
                  <c:v>107.00607395286308</c:v>
                </c:pt>
                <c:pt idx="21">
                  <c:v>105.94906435582669</c:v>
                </c:pt>
                <c:pt idx="22">
                  <c:v>113.27865075512811</c:v>
                </c:pt>
                <c:pt idx="23">
                  <c:v>112.65648657799484</c:v>
                </c:pt>
                <c:pt idx="24">
                  <c:v>106.22332678773584</c:v>
                </c:pt>
                <c:pt idx="25">
                  <c:v>108.74494841388766</c:v>
                </c:pt>
                <c:pt idx="26">
                  <c:v>114.05787876259545</c:v>
                </c:pt>
                <c:pt idx="27">
                  <c:v>112.64513124334459</c:v>
                </c:pt>
                <c:pt idx="28">
                  <c:v>111.38772661546672</c:v>
                </c:pt>
                <c:pt idx="29">
                  <c:v>108.75748844345758</c:v>
                </c:pt>
                <c:pt idx="30">
                  <c:v>112.111159589558</c:v>
                </c:pt>
                <c:pt idx="31">
                  <c:v>101.69003362481324</c:v>
                </c:pt>
                <c:pt idx="32">
                  <c:v>114.4866675745407</c:v>
                </c:pt>
                <c:pt idx="33">
                  <c:v>104.57972543753679</c:v>
                </c:pt>
                <c:pt idx="34">
                  <c:v>108.81320137662098</c:v>
                </c:pt>
                <c:pt idx="35">
                  <c:v>108.03522642753316</c:v>
                </c:pt>
                <c:pt idx="36">
                  <c:v>108.0290759793463</c:v>
                </c:pt>
                <c:pt idx="37">
                  <c:v>113.53792987841614</c:v>
                </c:pt>
                <c:pt idx="38">
                  <c:v>110.91757748880912</c:v>
                </c:pt>
                <c:pt idx="39">
                  <c:v>110.84281406023254</c:v>
                </c:pt>
                <c:pt idx="40">
                  <c:v>116.61114492384712</c:v>
                </c:pt>
                <c:pt idx="41">
                  <c:v>117.53950424236797</c:v>
                </c:pt>
                <c:pt idx="42">
                  <c:v>115.84309351973614</c:v>
                </c:pt>
                <c:pt idx="43">
                  <c:v>122.42692454455586</c:v>
                </c:pt>
                <c:pt idx="44">
                  <c:v>109.67579947907079</c:v>
                </c:pt>
                <c:pt idx="45">
                  <c:v>118.90200254800105</c:v>
                </c:pt>
                <c:pt idx="46">
                  <c:v>107.42179874571428</c:v>
                </c:pt>
                <c:pt idx="47">
                  <c:v>112.3464588735081</c:v>
                </c:pt>
                <c:pt idx="48">
                  <c:v>114.41117701641809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55-4F4F-B81F-6ED3CB3D5A17}"/>
            </c:ext>
          </c:extLst>
        </c:ser>
        <c:ser>
          <c:idx val="2"/>
          <c:order val="2"/>
          <c:tx>
            <c:strRef>
              <c:f>'G8.'!$E$4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окт / Oct</c:v>
                  </c:pt>
                  <c:pt idx="1">
                    <c:v>нов / Nov</c:v>
                  </c:pt>
                  <c:pt idx="2">
                    <c:v>дец / Dec</c:v>
                  </c:pt>
                  <c:pt idx="3">
                    <c:v>јан / Jan</c:v>
                  </c:pt>
                  <c:pt idx="4">
                    <c:v>феб / Feb</c:v>
                  </c:pt>
                  <c:pt idx="5">
                    <c:v>мар / Mar</c:v>
                  </c:pt>
                  <c:pt idx="6">
                    <c:v>апр / Apr</c:v>
                  </c:pt>
                  <c:pt idx="7">
                    <c:v>мај / May</c:v>
                  </c:pt>
                  <c:pt idx="8">
                    <c:v>јун / Jun</c:v>
                  </c:pt>
                  <c:pt idx="9">
                    <c:v>јул / July</c:v>
                  </c:pt>
                  <c:pt idx="10">
                    <c:v>авг / Aug</c:v>
                  </c:pt>
                  <c:pt idx="11">
                    <c:v>сеп / Sep</c:v>
                  </c:pt>
                  <c:pt idx="12">
                    <c:v>окт / Oct</c:v>
                  </c:pt>
                  <c:pt idx="13">
                    <c:v>нов / Nov</c:v>
                  </c:pt>
                  <c:pt idx="14">
                    <c:v>дец / Dec</c:v>
                  </c:pt>
                  <c:pt idx="15">
                    <c:v>јан / Jan</c:v>
                  </c:pt>
                  <c:pt idx="16">
                    <c:v>феб / Feb</c:v>
                  </c:pt>
                  <c:pt idx="17">
                    <c:v>мар / Mar</c:v>
                  </c:pt>
                  <c:pt idx="18">
                    <c:v>апр / Apr</c:v>
                  </c:pt>
                  <c:pt idx="19">
                    <c:v>мај / May</c:v>
                  </c:pt>
                  <c:pt idx="20">
                    <c:v>јун / Jun</c:v>
                  </c:pt>
                  <c:pt idx="21">
                    <c:v>јул / July</c:v>
                  </c:pt>
                  <c:pt idx="22">
                    <c:v>авг / Aug</c:v>
                  </c:pt>
                  <c:pt idx="23">
                    <c:v>сеп / Sep</c:v>
                  </c:pt>
                  <c:pt idx="24">
                    <c:v>окт / Oct</c:v>
                  </c:pt>
                  <c:pt idx="25">
                    <c:v>нов / Nov</c:v>
                  </c:pt>
                  <c:pt idx="26">
                    <c:v>дец / Dec</c:v>
                  </c:pt>
                  <c:pt idx="27">
                    <c:v>јан / Jan</c:v>
                  </c:pt>
                  <c:pt idx="28">
                    <c:v>феб / Feb</c:v>
                  </c:pt>
                  <c:pt idx="29">
                    <c:v>мар / Mar</c:v>
                  </c:pt>
                  <c:pt idx="30">
                    <c:v>апр / Apr</c:v>
                  </c:pt>
                  <c:pt idx="31">
                    <c:v>мај / May</c:v>
                  </c:pt>
                  <c:pt idx="32">
                    <c:v>јун / Jun</c:v>
                  </c:pt>
                  <c:pt idx="33">
                    <c:v>јул / Jul</c:v>
                  </c:pt>
                  <c:pt idx="34">
                    <c:v>авг / Aug</c:v>
                  </c:pt>
                  <c:pt idx="35">
                    <c:v>сеп / Sep</c:v>
                  </c:pt>
                  <c:pt idx="36">
                    <c:v>окт / Oct</c:v>
                  </c:pt>
                  <c:pt idx="37">
                    <c:v>нов / Nov</c:v>
                  </c:pt>
                  <c:pt idx="38">
                    <c:v>дец / Dec</c:v>
                  </c:pt>
                  <c:pt idx="39">
                    <c:v>јан / Jan</c:v>
                  </c:pt>
                  <c:pt idx="40">
                    <c:v>феб / Feb</c:v>
                  </c:pt>
                  <c:pt idx="41">
                    <c:v>мар / Mar</c:v>
                  </c:pt>
                  <c:pt idx="42">
                    <c:v>апр / Apr</c:v>
                  </c:pt>
                  <c:pt idx="43">
                    <c:v>мај / May</c:v>
                  </c:pt>
                  <c:pt idx="44">
                    <c:v>јун / Jun</c:v>
                  </c:pt>
                  <c:pt idx="45">
                    <c:v>јул / Jul</c:v>
                  </c:pt>
                  <c:pt idx="46">
                    <c:v>авг / Aug</c:v>
                  </c:pt>
                  <c:pt idx="47">
                    <c:v>сеп/ Sep</c:v>
                  </c:pt>
                  <c:pt idx="48">
                    <c:v>окт / Oct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16">
                    <c:v>2016</c:v>
                  </c:pt>
                  <c:pt idx="28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'G8.'!$E$5:$E$53</c:f>
              <c:numCache>
                <c:formatCode>0.0</c:formatCode>
                <c:ptCount val="49"/>
                <c:pt idx="0">
                  <c:v>108.07439271013068</c:v>
                </c:pt>
                <c:pt idx="1">
                  <c:v>104.24175645960293</c:v>
                </c:pt>
                <c:pt idx="2">
                  <c:v>104.03214709081354</c:v>
                </c:pt>
                <c:pt idx="3">
                  <c:v>84.716328891195914</c:v>
                </c:pt>
                <c:pt idx="4">
                  <c:v>93.365327505501625</c:v>
                </c:pt>
                <c:pt idx="5">
                  <c:v>96.491348085487701</c:v>
                </c:pt>
                <c:pt idx="6">
                  <c:v>94.914471150862511</c:v>
                </c:pt>
                <c:pt idx="7">
                  <c:v>101.00124269460473</c:v>
                </c:pt>
                <c:pt idx="8">
                  <c:v>106.57105403931895</c:v>
                </c:pt>
                <c:pt idx="9">
                  <c:v>105.63381729109906</c:v>
                </c:pt>
                <c:pt idx="10">
                  <c:v>98.03196098311912</c:v>
                </c:pt>
                <c:pt idx="11">
                  <c:v>102.17467180904399</c:v>
                </c:pt>
                <c:pt idx="12">
                  <c:v>106.97293255121048</c:v>
                </c:pt>
                <c:pt idx="13">
                  <c:v>106.67915374609471</c:v>
                </c:pt>
                <c:pt idx="14">
                  <c:v>103.44769125246111</c:v>
                </c:pt>
                <c:pt idx="15">
                  <c:v>79.357941885666833</c:v>
                </c:pt>
                <c:pt idx="16">
                  <c:v>97.897854069612876</c:v>
                </c:pt>
                <c:pt idx="17">
                  <c:v>117.91310165549666</c:v>
                </c:pt>
                <c:pt idx="18">
                  <c:v>97.628693702010324</c:v>
                </c:pt>
                <c:pt idx="19">
                  <c:v>107.79309385294471</c:v>
                </c:pt>
                <c:pt idx="20">
                  <c:v>110.86897127015951</c:v>
                </c:pt>
                <c:pt idx="21">
                  <c:v>109.68388771350944</c:v>
                </c:pt>
                <c:pt idx="22">
                  <c:v>108.71874432166655</c:v>
                </c:pt>
                <c:pt idx="23">
                  <c:v>116.79907708214986</c:v>
                </c:pt>
                <c:pt idx="24">
                  <c:v>112.01124928795862</c:v>
                </c:pt>
                <c:pt idx="25">
                  <c:v>116.45140865207715</c:v>
                </c:pt>
                <c:pt idx="26">
                  <c:v>122.43239829761386</c:v>
                </c:pt>
                <c:pt idx="27">
                  <c:v>95.812000079192487</c:v>
                </c:pt>
                <c:pt idx="28">
                  <c:v>101.90688961780468</c:v>
                </c:pt>
                <c:pt idx="29">
                  <c:v>111.74620134262001</c:v>
                </c:pt>
                <c:pt idx="30">
                  <c:v>107.69955545174503</c:v>
                </c:pt>
                <c:pt idx="31">
                  <c:v>100.90090837882792</c:v>
                </c:pt>
                <c:pt idx="32">
                  <c:v>118.46572992834037</c:v>
                </c:pt>
                <c:pt idx="33">
                  <c:v>108.21199305477928</c:v>
                </c:pt>
                <c:pt idx="34">
                  <c:v>103.43346200983046</c:v>
                </c:pt>
                <c:pt idx="35">
                  <c:v>111.52063747767214</c:v>
                </c:pt>
                <c:pt idx="36">
                  <c:v>113.41448677789366</c:v>
                </c:pt>
                <c:pt idx="37">
                  <c:v>121.47925522769332</c:v>
                </c:pt>
                <c:pt idx="38">
                  <c:v>119.0996961215764</c:v>
                </c:pt>
                <c:pt idx="39">
                  <c:v>94.101202400000005</c:v>
                </c:pt>
                <c:pt idx="40">
                  <c:v>107.2184192</c:v>
                </c:pt>
                <c:pt idx="41">
                  <c:v>121.24601989999999</c:v>
                </c:pt>
                <c:pt idx="42">
                  <c:v>111.7325404</c:v>
                </c:pt>
                <c:pt idx="43">
                  <c:v>122.305149</c:v>
                </c:pt>
                <c:pt idx="44">
                  <c:v>113.2173773</c:v>
                </c:pt>
                <c:pt idx="45">
                  <c:v>123.46007059999999</c:v>
                </c:pt>
                <c:pt idx="46">
                  <c:v>101.4429379</c:v>
                </c:pt>
                <c:pt idx="47">
                  <c:v>115.6154508</c:v>
                </c:pt>
                <c:pt idx="48">
                  <c:v>120.0927741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C55-4F4F-B81F-6ED3CB3D5A17}"/>
            </c:ext>
          </c:extLst>
        </c:ser>
        <c:ser>
          <c:idx val="3"/>
          <c:order val="3"/>
          <c:tx>
            <c:strRef>
              <c:f>'G8.'!$F$4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окт / Oct</c:v>
                  </c:pt>
                  <c:pt idx="1">
                    <c:v>нов / Nov</c:v>
                  </c:pt>
                  <c:pt idx="2">
                    <c:v>дец / Dec</c:v>
                  </c:pt>
                  <c:pt idx="3">
                    <c:v>јан / Jan</c:v>
                  </c:pt>
                  <c:pt idx="4">
                    <c:v>феб / Feb</c:v>
                  </c:pt>
                  <c:pt idx="5">
                    <c:v>мар / Mar</c:v>
                  </c:pt>
                  <c:pt idx="6">
                    <c:v>апр / Apr</c:v>
                  </c:pt>
                  <c:pt idx="7">
                    <c:v>мај / May</c:v>
                  </c:pt>
                  <c:pt idx="8">
                    <c:v>јун / Jun</c:v>
                  </c:pt>
                  <c:pt idx="9">
                    <c:v>јул / July</c:v>
                  </c:pt>
                  <c:pt idx="10">
                    <c:v>авг / Aug</c:v>
                  </c:pt>
                  <c:pt idx="11">
                    <c:v>сеп / Sep</c:v>
                  </c:pt>
                  <c:pt idx="12">
                    <c:v>окт / Oct</c:v>
                  </c:pt>
                  <c:pt idx="13">
                    <c:v>нов / Nov</c:v>
                  </c:pt>
                  <c:pt idx="14">
                    <c:v>дец / Dec</c:v>
                  </c:pt>
                  <c:pt idx="15">
                    <c:v>јан / Jan</c:v>
                  </c:pt>
                  <c:pt idx="16">
                    <c:v>феб / Feb</c:v>
                  </c:pt>
                  <c:pt idx="17">
                    <c:v>мар / Mar</c:v>
                  </c:pt>
                  <c:pt idx="18">
                    <c:v>апр / Apr</c:v>
                  </c:pt>
                  <c:pt idx="19">
                    <c:v>мај / May</c:v>
                  </c:pt>
                  <c:pt idx="20">
                    <c:v>јун / Jun</c:v>
                  </c:pt>
                  <c:pt idx="21">
                    <c:v>јул / July</c:v>
                  </c:pt>
                  <c:pt idx="22">
                    <c:v>авг / Aug</c:v>
                  </c:pt>
                  <c:pt idx="23">
                    <c:v>сеп / Sep</c:v>
                  </c:pt>
                  <c:pt idx="24">
                    <c:v>окт / Oct</c:v>
                  </c:pt>
                  <c:pt idx="25">
                    <c:v>нов / Nov</c:v>
                  </c:pt>
                  <c:pt idx="26">
                    <c:v>дец / Dec</c:v>
                  </c:pt>
                  <c:pt idx="27">
                    <c:v>јан / Jan</c:v>
                  </c:pt>
                  <c:pt idx="28">
                    <c:v>феб / Feb</c:v>
                  </c:pt>
                  <c:pt idx="29">
                    <c:v>мар / Mar</c:v>
                  </c:pt>
                  <c:pt idx="30">
                    <c:v>апр / Apr</c:v>
                  </c:pt>
                  <c:pt idx="31">
                    <c:v>мај / May</c:v>
                  </c:pt>
                  <c:pt idx="32">
                    <c:v>јун / Jun</c:v>
                  </c:pt>
                  <c:pt idx="33">
                    <c:v>јул / Jul</c:v>
                  </c:pt>
                  <c:pt idx="34">
                    <c:v>авг / Aug</c:v>
                  </c:pt>
                  <c:pt idx="35">
                    <c:v>сеп / Sep</c:v>
                  </c:pt>
                  <c:pt idx="36">
                    <c:v>окт / Oct</c:v>
                  </c:pt>
                  <c:pt idx="37">
                    <c:v>нов / Nov</c:v>
                  </c:pt>
                  <c:pt idx="38">
                    <c:v>дец / Dec</c:v>
                  </c:pt>
                  <c:pt idx="39">
                    <c:v>јан / Jan</c:v>
                  </c:pt>
                  <c:pt idx="40">
                    <c:v>феб / Feb</c:v>
                  </c:pt>
                  <c:pt idx="41">
                    <c:v>мар / Mar</c:v>
                  </c:pt>
                  <c:pt idx="42">
                    <c:v>апр / Apr</c:v>
                  </c:pt>
                  <c:pt idx="43">
                    <c:v>мај / May</c:v>
                  </c:pt>
                  <c:pt idx="44">
                    <c:v>јун / Jun</c:v>
                  </c:pt>
                  <c:pt idx="45">
                    <c:v>јул / Jul</c:v>
                  </c:pt>
                  <c:pt idx="46">
                    <c:v>авг / Aug</c:v>
                  </c:pt>
                  <c:pt idx="47">
                    <c:v>сеп/ Sep</c:v>
                  </c:pt>
                  <c:pt idx="48">
                    <c:v>окт / Oct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16">
                    <c:v>2016</c:v>
                  </c:pt>
                  <c:pt idx="28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'G8.'!$F$5:$F$53</c:f>
              <c:numCache>
                <c:formatCode>0.0</c:formatCode>
                <c:ptCount val="49"/>
                <c:pt idx="0">
                  <c:v>99.464018606454786</c:v>
                </c:pt>
                <c:pt idx="1">
                  <c:v>98.68273861034865</c:v>
                </c:pt>
                <c:pt idx="2">
                  <c:v>98.417166349483949</c:v>
                </c:pt>
                <c:pt idx="3">
                  <c:v>99.345012664092067</c:v>
                </c:pt>
                <c:pt idx="4">
                  <c:v>99.682861425137915</c:v>
                </c:pt>
                <c:pt idx="5">
                  <c:v>99.000135984821483</c:v>
                </c:pt>
                <c:pt idx="6">
                  <c:v>99.44485569204933</c:v>
                </c:pt>
                <c:pt idx="7">
                  <c:v>101.01102367037225</c:v>
                </c:pt>
                <c:pt idx="8">
                  <c:v>101.90097341523784</c:v>
                </c:pt>
                <c:pt idx="9">
                  <c:v>101.64834138848936</c:v>
                </c:pt>
                <c:pt idx="10">
                  <c:v>100.77490849202351</c:v>
                </c:pt>
                <c:pt idx="11">
                  <c:v>100.0305507339843</c:v>
                </c:pt>
                <c:pt idx="12">
                  <c:v>99.690223733877346</c:v>
                </c:pt>
                <c:pt idx="13">
                  <c:v>98.74604316650678</c:v>
                </c:pt>
                <c:pt idx="14">
                  <c:v>97.100226980613641</c:v>
                </c:pt>
                <c:pt idx="15">
                  <c:v>96.756917928760132</c:v>
                </c:pt>
                <c:pt idx="16">
                  <c:v>107.69524506427035</c:v>
                </c:pt>
                <c:pt idx="17">
                  <c:v>108.86468746578396</c:v>
                </c:pt>
                <c:pt idx="18">
                  <c:v>107.70357793567048</c:v>
                </c:pt>
                <c:pt idx="19">
                  <c:v>107.06330163916002</c:v>
                </c:pt>
                <c:pt idx="20">
                  <c:v>107.43470146695408</c:v>
                </c:pt>
                <c:pt idx="21">
                  <c:v>108.66106464103915</c:v>
                </c:pt>
                <c:pt idx="22">
                  <c:v>110.43444153252508</c:v>
                </c:pt>
                <c:pt idx="23">
                  <c:v>110.52366025491094</c:v>
                </c:pt>
                <c:pt idx="24">
                  <c:v>109.43423220739474</c:v>
                </c:pt>
                <c:pt idx="25">
                  <c:v>109.98475755329488</c:v>
                </c:pt>
                <c:pt idx="26">
                  <c:v>111.68147018016872</c:v>
                </c:pt>
                <c:pt idx="27">
                  <c:v>112.16241627337553</c:v>
                </c:pt>
                <c:pt idx="28">
                  <c:v>111.25136709389731</c:v>
                </c:pt>
                <c:pt idx="29">
                  <c:v>110.11606274853946</c:v>
                </c:pt>
                <c:pt idx="30">
                  <c:v>108.86288345903758</c:v>
                </c:pt>
                <c:pt idx="31">
                  <c:v>108.11697453930938</c:v>
                </c:pt>
                <c:pt idx="32">
                  <c:v>108.39888740937764</c:v>
                </c:pt>
                <c:pt idx="33">
                  <c:v>108.22968708225862</c:v>
                </c:pt>
                <c:pt idx="34">
                  <c:v>108.05544437754875</c:v>
                </c:pt>
                <c:pt idx="35">
                  <c:v>108.56791204907657</c:v>
                </c:pt>
                <c:pt idx="36">
                  <c:v>109.73353506531564</c:v>
                </c:pt>
                <c:pt idx="37">
                  <c:v>111.10028407450181</c:v>
                </c:pt>
                <c:pt idx="38">
                  <c:v>111.80385366824243</c:v>
                </c:pt>
                <c:pt idx="39">
                  <c:v>112.89719150894761</c:v>
                </c:pt>
                <c:pt idx="40">
                  <c:v>114.96952387271789</c:v>
                </c:pt>
                <c:pt idx="41">
                  <c:v>116.62601579624679</c:v>
                </c:pt>
                <c:pt idx="42">
                  <c:v>117.38472863512597</c:v>
                </c:pt>
                <c:pt idx="43">
                  <c:v>116.89636344056871</c:v>
                </c:pt>
                <c:pt idx="44">
                  <c:v>115.21515506398475</c:v>
                </c:pt>
                <c:pt idx="45">
                  <c:v>113.54521606860627</c:v>
                </c:pt>
                <c:pt idx="46">
                  <c:v>112.14402275504303</c:v>
                </c:pt>
                <c:pt idx="47">
                  <c:v>112.16746174217592</c:v>
                </c:pt>
                <c:pt idx="48">
                  <c:v>113.16327015964576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C55-4F4F-B81F-6ED3CB3D5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37928"/>
        <c:axId val="132538320"/>
      </c:lineChart>
      <c:catAx>
        <c:axId val="13253792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2538320"/>
        <c:crossesAt val="100"/>
        <c:auto val="1"/>
        <c:lblAlgn val="ctr"/>
        <c:lblOffset val="100"/>
        <c:noMultiLvlLbl val="0"/>
      </c:catAx>
      <c:valAx>
        <c:axId val="132538320"/>
        <c:scaling>
          <c:orientation val="minMax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2537928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7166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53297459292995E-2"/>
          <c:y val="0.10430825380382042"/>
          <c:w val="0.61362778622142666"/>
          <c:h val="0.7088553597624706"/>
        </c:manualLayout>
      </c:layout>
      <c:lineChart>
        <c:grouping val="standard"/>
        <c:varyColors val="0"/>
        <c:ser>
          <c:idx val="0"/>
          <c:order val="0"/>
          <c:tx>
            <c:strRef>
              <c:f>'G9.'!$C$3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IV</c:v>
                </c:pt>
                <c:pt idx="1">
                  <c:v>I 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</c:strCache>
            </c:strRef>
          </c:cat>
          <c:val>
            <c:numRef>
              <c:f>'G9.'!$C$4:$C$11</c:f>
              <c:numCache>
                <c:formatCode>0.0</c:formatCode>
                <c:ptCount val="8"/>
                <c:pt idx="0">
                  <c:v>96.37414382336064</c:v>
                </c:pt>
                <c:pt idx="1">
                  <c:v>81.643649237283313</c:v>
                </c:pt>
                <c:pt idx="2">
                  <c:v>93.00854821185419</c:v>
                </c:pt>
                <c:pt idx="3">
                  <c:v>100.70281303562494</c:v>
                </c:pt>
                <c:pt idx="4">
                  <c:v>93.668871256401033</c:v>
                </c:pt>
                <c:pt idx="5">
                  <c:v>84.86435637173733</c:v>
                </c:pt>
                <c:pt idx="6">
                  <c:v>94.016408184797683</c:v>
                </c:pt>
                <c:pt idx="7">
                  <c:v>99.438655693864135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0F-4525-B7D5-3755414C9292}"/>
            </c:ext>
          </c:extLst>
        </c:ser>
        <c:ser>
          <c:idx val="1"/>
          <c:order val="1"/>
          <c:tx>
            <c:strRef>
              <c:f>'G9.'!$D$3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IV</c:v>
                </c:pt>
                <c:pt idx="1">
                  <c:v>I 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</c:strCache>
            </c:strRef>
          </c:cat>
          <c:val>
            <c:numRef>
              <c:f>'G9.'!$D$4:$D$11</c:f>
              <c:numCache>
                <c:formatCode>0.0</c:formatCode>
                <c:ptCount val="8"/>
                <c:pt idx="0">
                  <c:v>93.442254425605</c:v>
                </c:pt>
                <c:pt idx="1">
                  <c:v>91.709940704939655</c:v>
                </c:pt>
                <c:pt idx="2">
                  <c:v>92.517790320753278</c:v>
                </c:pt>
                <c:pt idx="3">
                  <c:v>93.684379666768649</c:v>
                </c:pt>
                <c:pt idx="4">
                  <c:v>91.910672305955757</c:v>
                </c:pt>
                <c:pt idx="5">
                  <c:v>94.346231752445988</c:v>
                </c:pt>
                <c:pt idx="6">
                  <c:v>94.271322056080749</c:v>
                </c:pt>
                <c:pt idx="7">
                  <c:v>92.666783457868448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0F-4525-B7D5-3755414C9292}"/>
            </c:ext>
          </c:extLst>
        </c:ser>
        <c:ser>
          <c:idx val="2"/>
          <c:order val="2"/>
          <c:tx>
            <c:strRef>
              <c:f>'G9.'!$E$3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IV</c:v>
                </c:pt>
                <c:pt idx="1">
                  <c:v>I 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</c:strCache>
            </c:strRef>
          </c:cat>
          <c:val>
            <c:numRef>
              <c:f>'G9.'!$E$4:$E$11</c:f>
              <c:numCache>
                <c:formatCode>0.0</c:formatCode>
                <c:ptCount val="8"/>
                <c:pt idx="0">
                  <c:v>96.37414382336064</c:v>
                </c:pt>
                <c:pt idx="1">
                  <c:v>81.643649237283313</c:v>
                </c:pt>
                <c:pt idx="2">
                  <c:v>93.00854821185419</c:v>
                </c:pt>
                <c:pt idx="3">
                  <c:v>100.70281303562493</c:v>
                </c:pt>
                <c:pt idx="4">
                  <c:v>93.668871256401033</c:v>
                </c:pt>
                <c:pt idx="5">
                  <c:v>84.86435637173733</c:v>
                </c:pt>
                <c:pt idx="6">
                  <c:v>94.016408184797683</c:v>
                </c:pt>
                <c:pt idx="7">
                  <c:v>99.438655693864135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D0F-4525-B7D5-3755414C9292}"/>
            </c:ext>
          </c:extLst>
        </c:ser>
        <c:ser>
          <c:idx val="3"/>
          <c:order val="3"/>
          <c:tx>
            <c:strRef>
              <c:f>'G9.'!$F$3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IV</c:v>
                </c:pt>
                <c:pt idx="1">
                  <c:v>I 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 </c:v>
                </c:pt>
                <c:pt idx="6">
                  <c:v>II</c:v>
                </c:pt>
                <c:pt idx="7">
                  <c:v>III</c:v>
                </c:pt>
              </c:strCache>
            </c:strRef>
          </c:cat>
          <c:val>
            <c:numRef>
              <c:f>'G9.'!$F$4:$F$11</c:f>
              <c:numCache>
                <c:formatCode>0.0</c:formatCode>
                <c:ptCount val="8"/>
                <c:pt idx="0">
                  <c:v>94.20030923207068</c:v>
                </c:pt>
                <c:pt idx="1">
                  <c:v>93.816398473226428</c:v>
                </c:pt>
                <c:pt idx="2">
                  <c:v>94.017706182572852</c:v>
                </c:pt>
                <c:pt idx="3">
                  <c:v>94.136960700324323</c:v>
                </c:pt>
                <c:pt idx="4">
                  <c:v>94.257473890780219</c:v>
                </c:pt>
                <c:pt idx="5">
                  <c:v>94.433699276455854</c:v>
                </c:pt>
                <c:pt idx="6">
                  <c:v>94.209095282787558</c:v>
                </c:pt>
                <c:pt idx="7">
                  <c:v>94.111589325622191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D0F-4525-B7D5-3755414C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674160"/>
        <c:axId val="132673768"/>
      </c:lineChart>
      <c:catAx>
        <c:axId val="1326741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/>
                </a:pPr>
                <a:r>
                  <a:rPr lang="sr-Latn-BA" sz="800" b="0"/>
                  <a:t>2016                                                                                    2017                                                   2018</a:t>
                </a:r>
                <a:endParaRPr lang="en-US" sz="800" b="0"/>
              </a:p>
            </c:rich>
          </c:tx>
          <c:layout>
            <c:manualLayout>
              <c:xMode val="edge"/>
              <c:yMode val="edge"/>
              <c:x val="7.64408176940745E-2"/>
              <c:y val="0.8795778991441790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2673768"/>
        <c:crossesAt val="100"/>
        <c:auto val="1"/>
        <c:lblAlgn val="ctr"/>
        <c:lblOffset val="100"/>
        <c:noMultiLvlLbl val="0"/>
      </c:catAx>
      <c:valAx>
        <c:axId val="132673768"/>
        <c:scaling>
          <c:orientation val="minMax"/>
          <c:max val="110"/>
          <c:min val="7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>
                    <a:latin typeface="Arial" panose="020B0604020202020204" pitchFamily="34" charset="0"/>
                    <a:cs typeface="Arial" panose="020B0604020202020204" pitchFamily="34" charset="0"/>
                  </a:rPr>
                  <a:t>Ø</a:t>
                </a:r>
                <a:r>
                  <a:rPr lang="sr-Latn-BA" b="0">
                    <a:latin typeface="Arial" panose="020B0604020202020204" pitchFamily="34" charset="0"/>
                    <a:cs typeface="Arial" panose="020B0604020202020204" pitchFamily="34" charset="0"/>
                  </a:rPr>
                  <a:t>2015=100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58179040373576107"/>
              <c:y val="4.647439840411613E-2"/>
            </c:manualLayout>
          </c:layout>
          <c:overlay val="0"/>
        </c:title>
        <c:numFmt formatCode="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2674160"/>
        <c:crossesAt val="1"/>
        <c:crossBetween val="midCat"/>
      </c:valAx>
      <c:spPr>
        <a:solidFill>
          <a:srgbClr val="F2F2F2"/>
        </a:solidFill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BA"/>
              <a:t>Биланс робне размјене</a:t>
            </a:r>
          </a:p>
          <a:p>
            <a:pPr>
              <a:defRPr/>
            </a:pPr>
            <a:r>
              <a:rPr lang="en-US"/>
              <a:t>Balance of trade</a:t>
            </a:r>
          </a:p>
        </c:rich>
      </c:tx>
      <c:layout>
        <c:manualLayout>
          <c:xMode val="edge"/>
          <c:yMode val="edge"/>
          <c:x val="0.4418304991569541"/>
          <c:y val="0.3128888888888888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9245367843871006"/>
          <c:h val="0.75765613298337708"/>
        </c:manualLayout>
      </c:layout>
      <c:areaChart>
        <c:grouping val="stacked"/>
        <c:varyColors val="0"/>
        <c:ser>
          <c:idx val="0"/>
          <c:order val="2"/>
          <c:tx>
            <c:strRef>
              <c:f>'G10.'!$A$7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'G10.'!$B$4:$N$4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'G10.'!$B$7:$N$7</c:f>
              <c:numCache>
                <c:formatCode>0</c:formatCode>
                <c:ptCount val="13"/>
                <c:pt idx="0">
                  <c:v>316606</c:v>
                </c:pt>
                <c:pt idx="1">
                  <c:v>331734</c:v>
                </c:pt>
                <c:pt idx="2">
                  <c:v>291356</c:v>
                </c:pt>
                <c:pt idx="3">
                  <c:v>291619</c:v>
                </c:pt>
                <c:pt idx="4">
                  <c:v>292922</c:v>
                </c:pt>
                <c:pt idx="5">
                  <c:v>298240</c:v>
                </c:pt>
                <c:pt idx="6">
                  <c:v>295267</c:v>
                </c:pt>
                <c:pt idx="7">
                  <c:v>311123</c:v>
                </c:pt>
                <c:pt idx="8">
                  <c:v>335550</c:v>
                </c:pt>
                <c:pt idx="9">
                  <c:v>345725</c:v>
                </c:pt>
                <c:pt idx="10">
                  <c:v>278026</c:v>
                </c:pt>
                <c:pt idx="11">
                  <c:v>324377</c:v>
                </c:pt>
                <c:pt idx="12">
                  <c:v>353474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25-47B7-BA48-B21806FE6799}"/>
            </c:ext>
          </c:extLst>
        </c:ser>
        <c:ser>
          <c:idx val="3"/>
          <c:order val="3"/>
          <c:tx>
            <c:strRef>
              <c:f>'G10.'!$A$8</c:f>
              <c:strCache>
                <c:ptCount val="1"/>
                <c:pt idx="0">
                  <c:v>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'G10.'!$B$4:$N$4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'G10.'!$B$8:$N$8</c:f>
              <c:numCache>
                <c:formatCode>0</c:formatCode>
                <c:ptCount val="13"/>
                <c:pt idx="0">
                  <c:v>133028</c:v>
                </c:pt>
                <c:pt idx="1">
                  <c:v>149675</c:v>
                </c:pt>
                <c:pt idx="2">
                  <c:v>84935</c:v>
                </c:pt>
                <c:pt idx="3">
                  <c:v>2927</c:v>
                </c:pt>
                <c:pt idx="4">
                  <c:v>108021</c:v>
                </c:pt>
                <c:pt idx="5">
                  <c:v>209193</c:v>
                </c:pt>
                <c:pt idx="6">
                  <c:v>99605</c:v>
                </c:pt>
                <c:pt idx="7">
                  <c:v>168013</c:v>
                </c:pt>
                <c:pt idx="8">
                  <c:v>117502</c:v>
                </c:pt>
                <c:pt idx="9">
                  <c:v>189931</c:v>
                </c:pt>
                <c:pt idx="10">
                  <c:v>114678</c:v>
                </c:pt>
                <c:pt idx="11">
                  <c:v>144769</c:v>
                </c:pt>
                <c:pt idx="12">
                  <c:v>153177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25-47B7-BA48-B21806FE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39496"/>
        <c:axId val="132539888"/>
      </c:areaChart>
      <c:lineChart>
        <c:grouping val="standard"/>
        <c:varyColors val="0"/>
        <c:ser>
          <c:idx val="1"/>
          <c:order val="0"/>
          <c:tx>
            <c:strRef>
              <c:f>'G10.'!$A$5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'G10.'!$B$4:$N$4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'G10.'!$B$5:$N$5</c:f>
              <c:numCache>
                <c:formatCode>0</c:formatCode>
                <c:ptCount val="13"/>
                <c:pt idx="0">
                  <c:v>316606</c:v>
                </c:pt>
                <c:pt idx="1">
                  <c:v>331734</c:v>
                </c:pt>
                <c:pt idx="2">
                  <c:v>291356</c:v>
                </c:pt>
                <c:pt idx="3">
                  <c:v>291619</c:v>
                </c:pt>
                <c:pt idx="4">
                  <c:v>292922</c:v>
                </c:pt>
                <c:pt idx="5">
                  <c:v>298240</c:v>
                </c:pt>
                <c:pt idx="6">
                  <c:v>295267</c:v>
                </c:pt>
                <c:pt idx="7">
                  <c:v>311123</c:v>
                </c:pt>
                <c:pt idx="8">
                  <c:v>335550</c:v>
                </c:pt>
                <c:pt idx="9">
                  <c:v>345725</c:v>
                </c:pt>
                <c:pt idx="10">
                  <c:v>278026</c:v>
                </c:pt>
                <c:pt idx="11">
                  <c:v>324377</c:v>
                </c:pt>
                <c:pt idx="12">
                  <c:v>353474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A25-47B7-BA48-B21806FE6799}"/>
            </c:ext>
          </c:extLst>
        </c:ser>
        <c:ser>
          <c:idx val="2"/>
          <c:order val="1"/>
          <c:tx>
            <c:strRef>
              <c:f>'G10.'!$A$6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'G10.'!$B$4:$N$4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'G10.'!$B$6:$N$6</c:f>
              <c:numCache>
                <c:formatCode>0</c:formatCode>
                <c:ptCount val="13"/>
                <c:pt idx="0">
                  <c:v>449634</c:v>
                </c:pt>
                <c:pt idx="1">
                  <c:v>481408</c:v>
                </c:pt>
                <c:pt idx="2">
                  <c:v>376291</c:v>
                </c:pt>
                <c:pt idx="3">
                  <c:v>288848</c:v>
                </c:pt>
                <c:pt idx="4">
                  <c:v>400944</c:v>
                </c:pt>
                <c:pt idx="5">
                  <c:v>507433</c:v>
                </c:pt>
                <c:pt idx="6">
                  <c:v>394871</c:v>
                </c:pt>
                <c:pt idx="7">
                  <c:v>479136</c:v>
                </c:pt>
                <c:pt idx="8">
                  <c:v>453051</c:v>
                </c:pt>
                <c:pt idx="9">
                  <c:v>535656</c:v>
                </c:pt>
                <c:pt idx="10">
                  <c:v>392704</c:v>
                </c:pt>
                <c:pt idx="11">
                  <c:v>469146</c:v>
                </c:pt>
                <c:pt idx="12">
                  <c:v>506651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A25-47B7-BA48-B21806FE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39496"/>
        <c:axId val="132539888"/>
      </c:lineChart>
      <c:catAx>
        <c:axId val="13253949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Cyrl-BA"/>
                  <a:t>7</a:t>
                </a:r>
                <a:r>
                  <a:rPr lang="en-US"/>
                  <a:t>                                                                                               </a:t>
                </a:r>
                <a:r>
                  <a:rPr lang="sr-Latn-BA"/>
                  <a:t>     </a:t>
                </a:r>
                <a:r>
                  <a:rPr lang="en-US"/>
                  <a:t>   </a:t>
                </a:r>
                <a:r>
                  <a:rPr lang="sr-Latn-BA"/>
                  <a:t>                 </a:t>
                </a:r>
                <a:r>
                  <a:rPr lang="en-US"/>
                  <a:t> 201</a:t>
                </a:r>
                <a:r>
                  <a:rPr lang="sr-Cyrl-BA"/>
                  <a:t>8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6946638375183949"/>
              <c:y val="0.914848643919509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253988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13253988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6.572942749972345E-2"/>
              <c:y val="2.8308941382327209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2539496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105"/>
          <c:y val="6.0157248573008477E-2"/>
          <c:w val="0.11870312574564591"/>
          <c:h val="0.17394179950939506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9.7159201456734484E-2"/>
          <c:w val="0.81812419329936703"/>
          <c:h val="0.73355485564304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'G11.'!$B$3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'G11.'!$A$4:$A$10</c:f>
              <c:strCache>
                <c:ptCount val="7"/>
                <c:pt idx="0">
                  <c:v>Италија
Italy </c:v>
                </c:pt>
                <c:pt idx="1">
                  <c:v>Хрватска
Croatia   </c:v>
                </c:pt>
                <c:pt idx="2">
                  <c:v>Србија
Serbia </c:v>
                </c:pt>
                <c:pt idx="3">
                  <c:v>Словенија
Slovenia           </c:v>
                </c:pt>
                <c:pt idx="4">
                  <c:v>Њемачка
Germany  </c:v>
                </c:pt>
                <c:pt idx="5">
                  <c:v>Аустрија
Austria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'G11.'!$B$4:$B$10</c:f>
              <c:numCache>
                <c:formatCode>0</c:formatCode>
                <c:ptCount val="7"/>
                <c:pt idx="0">
                  <c:v>56827</c:v>
                </c:pt>
                <c:pt idx="1">
                  <c:v>45904</c:v>
                </c:pt>
                <c:pt idx="2">
                  <c:v>44412</c:v>
                </c:pt>
                <c:pt idx="3">
                  <c:v>37187</c:v>
                </c:pt>
                <c:pt idx="4">
                  <c:v>34132</c:v>
                </c:pt>
                <c:pt idx="5">
                  <c:v>27330</c:v>
                </c:pt>
                <c:pt idx="6">
                  <c:v>3084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42-44B2-BDB6-FF1C77142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2540672"/>
        <c:axId val="129719312"/>
      </c:barChart>
      <c:catAx>
        <c:axId val="13254067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971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7193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6329816480449827E-2"/>
              <c:y val="3.0097914586825005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2540672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562"/>
          <c:h val="0.73844031210822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'G12.'!$B$3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'G12.'!$A$4:$A$10</c:f>
              <c:strCache>
                <c:ptCount val="7"/>
                <c:pt idx="0">
                  <c:v>Србија
Serbia           </c:v>
                </c:pt>
                <c:pt idx="1">
                  <c:v>Италија
Italy </c:v>
                </c:pt>
                <c:pt idx="2">
                  <c:v>Њемачка
Germany </c:v>
                </c:pt>
                <c:pt idx="3">
                  <c:v>Словенија
Slovenia</c:v>
                </c:pt>
                <c:pt idx="4">
                  <c:v>Хрватска
Croatia  </c:v>
                </c:pt>
                <c:pt idx="5">
                  <c:v>Аустрија
Austria</c:v>
                </c:pt>
                <c:pt idx="6">
                  <c:v>Русија
Russian Federation   </c:v>
                </c:pt>
              </c:strCache>
            </c:strRef>
          </c:cat>
          <c:val>
            <c:numRef>
              <c:f>'G12.'!$B$4:$B$10</c:f>
              <c:numCache>
                <c:formatCode>0</c:formatCode>
                <c:ptCount val="7"/>
                <c:pt idx="0">
                  <c:v>84843</c:v>
                </c:pt>
                <c:pt idx="1">
                  <c:v>60296</c:v>
                </c:pt>
                <c:pt idx="2">
                  <c:v>38042</c:v>
                </c:pt>
                <c:pt idx="3">
                  <c:v>28264</c:v>
                </c:pt>
                <c:pt idx="4">
                  <c:v>23193</c:v>
                </c:pt>
                <c:pt idx="5">
                  <c:v>16358</c:v>
                </c:pt>
                <c:pt idx="6">
                  <c:v>7815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D9-49AA-89A1-22B0DEB51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6764896"/>
        <c:axId val="216765288"/>
      </c:barChart>
      <c:catAx>
        <c:axId val="21676489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6765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76528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6764896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74224574857622E-2"/>
          <c:y val="4.2468905997816143E-2"/>
          <c:w val="0.59240155420927842"/>
          <c:h val="0.74796613555808533"/>
        </c:manualLayout>
      </c:layout>
      <c:lineChart>
        <c:grouping val="standard"/>
        <c:varyColors val="0"/>
        <c:ser>
          <c:idx val="0"/>
          <c:order val="0"/>
          <c:tx>
            <c:strRef>
              <c:f>'G13.'!$C$4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     Sep</c:v>
                </c:pt>
                <c:pt idx="12">
                  <c:v>окт
Oct</c:v>
                </c:pt>
              </c:strCache>
            </c:strRef>
          </c:cat>
          <c:val>
            <c:numRef>
              <c:f>'G13.'!$C$5:$C$17</c:f>
              <c:numCache>
                <c:formatCode>0.0</c:formatCode>
                <c:ptCount val="13"/>
                <c:pt idx="0">
                  <c:v>111.93755737255728</c:v>
                </c:pt>
                <c:pt idx="1">
                  <c:v>104.51395616796553</c:v>
                </c:pt>
                <c:pt idx="2">
                  <c:v>120.05877267467349</c:v>
                </c:pt>
                <c:pt idx="3">
                  <c:v>96.297579106077762</c:v>
                </c:pt>
                <c:pt idx="4">
                  <c:v>83.434051066478375</c:v>
                </c:pt>
                <c:pt idx="5">
                  <c:v>101.07757522208065</c:v>
                </c:pt>
                <c:pt idx="6">
                  <c:v>115.82690194624234</c:v>
                </c:pt>
                <c:pt idx="7">
                  <c:v>113.92181968434517</c:v>
                </c:pt>
                <c:pt idx="8">
                  <c:v>109.69486706815539</c:v>
                </c:pt>
                <c:pt idx="9">
                  <c:v>119.10559899088784</c:v>
                </c:pt>
                <c:pt idx="10">
                  <c:v>128.39202366110831</c:v>
                </c:pt>
                <c:pt idx="11">
                  <c:v>111.78527599008514</c:v>
                </c:pt>
                <c:pt idx="12">
                  <c:v>115.69522171552332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7C-4F01-A50F-8BB8B3B366C4}"/>
            </c:ext>
          </c:extLst>
        </c:ser>
        <c:ser>
          <c:idx val="1"/>
          <c:order val="1"/>
          <c:tx>
            <c:strRef>
              <c:f>'G13.'!$D$4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     Sep</c:v>
                </c:pt>
                <c:pt idx="12">
                  <c:v>окт
Oct</c:v>
                </c:pt>
              </c:strCache>
            </c:strRef>
          </c:cat>
          <c:val>
            <c:numRef>
              <c:f>'G13.'!$D$5:$D$17</c:f>
              <c:numCache>
                <c:formatCode>0.0</c:formatCode>
                <c:ptCount val="13"/>
                <c:pt idx="0">
                  <c:v>102.99861943442079</c:v>
                </c:pt>
                <c:pt idx="1">
                  <c:v>93.335156429524034</c:v>
                </c:pt>
                <c:pt idx="2">
                  <c:v>111.53664205963013</c:v>
                </c:pt>
                <c:pt idx="3">
                  <c:v>85.996312165998503</c:v>
                </c:pt>
                <c:pt idx="4">
                  <c:v>70.607529018157393</c:v>
                </c:pt>
                <c:pt idx="5">
                  <c:v>91.051663020493265</c:v>
                </c:pt>
                <c:pt idx="6">
                  <c:v>107.30389518302745</c:v>
                </c:pt>
                <c:pt idx="7">
                  <c:v>105.62026200668532</c:v>
                </c:pt>
                <c:pt idx="8">
                  <c:v>101.44253569796564</c:v>
                </c:pt>
                <c:pt idx="9">
                  <c:v>113.62779560885066</c:v>
                </c:pt>
                <c:pt idx="10">
                  <c:v>124.50762384047766</c:v>
                </c:pt>
                <c:pt idx="11">
                  <c:v>97.361660509512177</c:v>
                </c:pt>
                <c:pt idx="12">
                  <c:v>101.01145845469107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7C-4F01-A50F-8BB8B3B366C4}"/>
            </c:ext>
          </c:extLst>
        </c:ser>
        <c:ser>
          <c:idx val="2"/>
          <c:order val="2"/>
          <c:tx>
            <c:strRef>
              <c:f>'G13.'!$E$4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     Sep</c:v>
                </c:pt>
                <c:pt idx="12">
                  <c:v>окт
Oct</c:v>
                </c:pt>
              </c:strCache>
            </c:strRef>
          </c:cat>
          <c:val>
            <c:numRef>
              <c:f>'G13.'!$E$5:$E$17</c:f>
              <c:numCache>
                <c:formatCode>0.0</c:formatCode>
                <c:ptCount val="13"/>
                <c:pt idx="0">
                  <c:v>115.10947901009074</c:v>
                </c:pt>
                <c:pt idx="1">
                  <c:v>102.08348189681291</c:v>
                </c:pt>
                <c:pt idx="2">
                  <c:v>96.853047690237389</c:v>
                </c:pt>
                <c:pt idx="3">
                  <c:v>94.588475975710409</c:v>
                </c:pt>
                <c:pt idx="4">
                  <c:v>70.698584117015358</c:v>
                </c:pt>
                <c:pt idx="5">
                  <c:v>88.818278658276867</c:v>
                </c:pt>
                <c:pt idx="6">
                  <c:v>111.62412885690341</c:v>
                </c:pt>
                <c:pt idx="7">
                  <c:v>113.67744101069543</c:v>
                </c:pt>
                <c:pt idx="8">
                  <c:v>110.11580174012674</c:v>
                </c:pt>
                <c:pt idx="9">
                  <c:v>122.6095408279707</c:v>
                </c:pt>
                <c:pt idx="10">
                  <c:v>136.76811314242025</c:v>
                </c:pt>
                <c:pt idx="11">
                  <c:v>120.34586411837027</c:v>
                </c:pt>
                <c:pt idx="12">
                  <c:v>124.41372005765953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D7C-4F01-A50F-8BB8B3B366C4}"/>
            </c:ext>
          </c:extLst>
        </c:ser>
        <c:ser>
          <c:idx val="3"/>
          <c:order val="3"/>
          <c:tx>
            <c:strRef>
              <c:f>'G13.'!$F$4</c:f>
              <c:strCache>
                <c:ptCount val="1"/>
                <c:pt idx="0">
                  <c:v>Остала
Other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     Sep</c:v>
                </c:pt>
                <c:pt idx="12">
                  <c:v>окт
Oct</c:v>
                </c:pt>
              </c:strCache>
            </c:strRef>
          </c:cat>
          <c:val>
            <c:numRef>
              <c:f>'G13.'!$F$5:$F$17</c:f>
              <c:numCache>
                <c:formatCode>0.0</c:formatCode>
                <c:ptCount val="13"/>
                <c:pt idx="0">
                  <c:v>111.95141023901431</c:v>
                </c:pt>
                <c:pt idx="1">
                  <c:v>100.76243133270737</c:v>
                </c:pt>
                <c:pt idx="2">
                  <c:v>103.77326654072871</c:v>
                </c:pt>
                <c:pt idx="3">
                  <c:v>89.06627286074945</c:v>
                </c:pt>
                <c:pt idx="4">
                  <c:v>82.587541308553583</c:v>
                </c:pt>
                <c:pt idx="5">
                  <c:v>103.76049230111578</c:v>
                </c:pt>
                <c:pt idx="6">
                  <c:v>126.38604766511175</c:v>
                </c:pt>
                <c:pt idx="7">
                  <c:v>115.16139164786334</c:v>
                </c:pt>
                <c:pt idx="8">
                  <c:v>109.63669268760776</c:v>
                </c:pt>
                <c:pt idx="9">
                  <c:v>116.14810519092838</c:v>
                </c:pt>
                <c:pt idx="10">
                  <c:v>123.17784175739203</c:v>
                </c:pt>
                <c:pt idx="11">
                  <c:v>109.48925550254746</c:v>
                </c:pt>
                <c:pt idx="12">
                  <c:v>122.61335991076041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D7C-4F01-A50F-8BB8B3B36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65680"/>
        <c:axId val="216766072"/>
      </c:lineChart>
      <c:catAx>
        <c:axId val="216765680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6766072"/>
        <c:crossesAt val="100"/>
        <c:auto val="1"/>
        <c:lblAlgn val="ctr"/>
        <c:lblOffset val="100"/>
        <c:noMultiLvlLbl val="1"/>
      </c:catAx>
      <c:valAx>
        <c:axId val="216766072"/>
        <c:scaling>
          <c:orientation val="minMax"/>
          <c:max val="140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6765680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6889055020317606"/>
          <c:y val="4.4161836791613021E-2"/>
          <c:w val="0.3028498621664189"/>
          <c:h val="0.95583816320839199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43899772256786E-2"/>
          <c:y val="0.1478560532811955"/>
          <c:w val="0.89197619388485527"/>
          <c:h val="0.65133211349879261"/>
        </c:manualLayout>
      </c:layout>
      <c:lineChart>
        <c:grouping val="standard"/>
        <c:varyColors val="0"/>
        <c:ser>
          <c:idx val="0"/>
          <c:order val="0"/>
          <c:tx>
            <c:strRef>
              <c:f>'G14.'!$C$4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'G14.'!$B$5:$B$17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'G14.'!$C$5:$C$17</c:f>
              <c:numCache>
                <c:formatCode>0.0</c:formatCode>
                <c:ptCount val="13"/>
                <c:pt idx="0">
                  <c:v>120.23753584911773</c:v>
                </c:pt>
                <c:pt idx="1">
                  <c:v>95.856895182850749</c:v>
                </c:pt>
                <c:pt idx="2">
                  <c:v>101.99296790187469</c:v>
                </c:pt>
                <c:pt idx="3">
                  <c:v>98.548725493774512</c:v>
                </c:pt>
                <c:pt idx="4">
                  <c:v>111.89375527819148</c:v>
                </c:pt>
                <c:pt idx="5">
                  <c:v>107.41721970994658</c:v>
                </c:pt>
                <c:pt idx="6">
                  <c:v>105.15327678929911</c:v>
                </c:pt>
                <c:pt idx="7">
                  <c:v>129.7077691201107</c:v>
                </c:pt>
                <c:pt idx="8">
                  <c:v>122.77699256050344</c:v>
                </c:pt>
                <c:pt idx="9">
                  <c:v>137.19735747467425</c:v>
                </c:pt>
                <c:pt idx="10">
                  <c:v>138.44788765365766</c:v>
                </c:pt>
                <c:pt idx="11">
                  <c:v>129.54012558162378</c:v>
                </c:pt>
                <c:pt idx="12">
                  <c:v>123.82061134513816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A3D-430E-8414-0607B3A0E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66856"/>
        <c:axId val="216767248"/>
      </c:lineChart>
      <c:catAx>
        <c:axId val="21676685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Cyrl-BA" b="0"/>
                  <a:t>7</a:t>
                </a:r>
                <a:r>
                  <a:rPr lang="en-US" b="0"/>
                  <a:t>                                                                                                                   201</a:t>
                </a:r>
                <a:r>
                  <a:rPr lang="sr-Cyrl-BA" b="0"/>
                  <a:t>8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9629058239662668"/>
              <c:y val="0.9214159429956964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16767248"/>
        <c:crossesAt val="100"/>
        <c:auto val="1"/>
        <c:lblAlgn val="ctr"/>
        <c:lblOffset val="100"/>
        <c:noMultiLvlLbl val="0"/>
      </c:catAx>
      <c:valAx>
        <c:axId val="216767248"/>
        <c:scaling>
          <c:orientation val="minMax"/>
          <c:max val="16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16766856"/>
        <c:crossesAt val="1"/>
        <c:crossBetween val="midCat"/>
        <c:majorUnit val="2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</xdr:row>
      <xdr:rowOff>152400</xdr:rowOff>
    </xdr:from>
    <xdr:to>
      <xdr:col>13</xdr:col>
      <xdr:colOff>144463</xdr:colOff>
      <xdr:row>20</xdr:row>
      <xdr:rowOff>180974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2</xdr:row>
      <xdr:rowOff>57150</xdr:rowOff>
    </xdr:from>
    <xdr:to>
      <xdr:col>15</xdr:col>
      <xdr:colOff>92075</xdr:colOff>
      <xdr:row>7</xdr:row>
      <xdr:rowOff>285750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200025</xdr:colOff>
      <xdr:row>8</xdr:row>
      <xdr:rowOff>104775</xdr:rowOff>
    </xdr:from>
    <xdr:to>
      <xdr:col>15</xdr:col>
      <xdr:colOff>120650</xdr:colOff>
      <xdr:row>15</xdr:row>
      <xdr:rowOff>3150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677068"/>
          <a:ext cx="91212" cy="76604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374086"/>
          <a:ext cx="4876655" cy="76714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281609</xdr:colOff>
      <xdr:row>3</xdr:row>
      <xdr:rowOff>24848</xdr:rowOff>
    </xdr:from>
    <xdr:to>
      <xdr:col>10</xdr:col>
      <xdr:colOff>563217</xdr:colOff>
      <xdr:row>14</xdr:row>
      <xdr:rowOff>142461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0.02899</cdr:x>
      <cdr:y>0.8907</cdr:y>
    </cdr:from>
    <cdr:to>
      <cdr:x>0.3587</cdr:x>
      <cdr:y>0.97826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2522" y="2443369"/>
          <a:ext cx="1507435" cy="240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0.82048</cdr:x>
      <cdr:y>0.83468</cdr:y>
    </cdr:from>
    <cdr:to>
      <cdr:x>0.86599</cdr:x>
      <cdr:y>0.88634</cdr:y>
    </cdr:to>
    <cdr:sp macro="" textlink="">
      <cdr:nvSpPr>
        <cdr:cNvPr id="4" name="Text Box 11"/>
        <cdr:cNvSpPr txBox="1"/>
      </cdr:nvSpPr>
      <cdr:spPr>
        <a:xfrm xmlns:a="http://schemas.openxmlformats.org/drawingml/2006/main">
          <a:off x="3732198" y="2308363"/>
          <a:ext cx="207010" cy="1428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6350">
          <a:noFill/>
        </a:ln>
      </cdr:spPr>
      <cdr:txBody>
        <a:bodyPr xmlns:a="http://schemas.openxmlformats.org/drawingml/2006/main"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pPr algn="just">
            <a:spcAft>
              <a:spcPts val="0"/>
            </a:spcAft>
          </a:pPr>
          <a:r>
            <a:rPr lang="sr-Latn-BA" sz="600" baseline="300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0.93774</cdr:x>
      <cdr:y>0.83124</cdr:y>
    </cdr:from>
    <cdr:to>
      <cdr:x>0.98325</cdr:x>
      <cdr:y>0.8829</cdr:y>
    </cdr:to>
    <cdr:sp macro="" textlink="">
      <cdr:nvSpPr>
        <cdr:cNvPr id="5" name="Text Box 11"/>
        <cdr:cNvSpPr txBox="1"/>
      </cdr:nvSpPr>
      <cdr:spPr>
        <a:xfrm xmlns:a="http://schemas.openxmlformats.org/drawingml/2006/main">
          <a:off x="4265598" y="2298838"/>
          <a:ext cx="207010" cy="1428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6350">
          <a:noFill/>
        </a:ln>
      </cdr:spPr>
      <cdr:txBody>
        <a:bodyPr xmlns:a="http://schemas.openxmlformats.org/drawingml/2006/main"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pPr algn="just">
            <a:spcAft>
              <a:spcPts val="0"/>
            </a:spcAft>
          </a:pPr>
          <a:r>
            <a:rPr lang="sr-Latn-BA" sz="600" baseline="300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38101</xdr:rowOff>
    </xdr:from>
    <xdr:to>
      <xdr:col>15</xdr:col>
      <xdr:colOff>180975</xdr:colOff>
      <xdr:row>9</xdr:row>
      <xdr:rowOff>247651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3</xdr:row>
      <xdr:rowOff>371474</xdr:rowOff>
    </xdr:from>
    <xdr:to>
      <xdr:col>13</xdr:col>
      <xdr:colOff>304800</xdr:colOff>
      <xdr:row>10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2</xdr:row>
      <xdr:rowOff>142874</xdr:rowOff>
    </xdr:from>
    <xdr:to>
      <xdr:col>13</xdr:col>
      <xdr:colOff>431165</xdr:colOff>
      <xdr:row>10</xdr:row>
      <xdr:rowOff>314324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0.00615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576" y="1993875"/>
          <a:ext cx="318765" cy="2038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299567" y="1964926"/>
          <a:ext cx="5289745" cy="40492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247649</xdr:rowOff>
    </xdr:from>
    <xdr:to>
      <xdr:col>17</xdr:col>
      <xdr:colOff>266700</xdr:colOff>
      <xdr:row>12</xdr:row>
      <xdr:rowOff>161924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47624</xdr:rowOff>
    </xdr:from>
    <xdr:to>
      <xdr:col>21</xdr:col>
      <xdr:colOff>514351</xdr:colOff>
      <xdr:row>16</xdr:row>
      <xdr:rowOff>123824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405849</xdr:colOff>
      <xdr:row>1</xdr:row>
      <xdr:rowOff>182217</xdr:rowOff>
    </xdr:from>
    <xdr:to>
      <xdr:col>17</xdr:col>
      <xdr:colOff>505239</xdr:colOff>
      <xdr:row>15</xdr:row>
      <xdr:rowOff>21980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6033" cy="264560"/>
    <xdr:sp macro="" textlink="">
      <xdr:nvSpPr>
        <xdr:cNvPr id="4" name="TextBox 3"/>
        <xdr:cNvSpPr txBox="1"/>
      </xdr:nvSpPr>
      <xdr:spPr>
        <a:xfrm>
          <a:off x="857250" y="0"/>
          <a:ext cx="1706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47625</xdr:colOff>
      <xdr:row>11</xdr:row>
      <xdr:rowOff>123825</xdr:rowOff>
    </xdr:from>
    <xdr:to>
      <xdr:col>14</xdr:col>
      <xdr:colOff>333375</xdr:colOff>
      <xdr:row>30</xdr:row>
      <xdr:rowOff>76200</xdr:rowOff>
    </xdr:to>
    <xdr:graphicFrame macro="">
      <xdr:nvGraphicFramePr>
        <xdr:cNvPr id="5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47625</xdr:rowOff>
    </xdr:from>
    <xdr:to>
      <xdr:col>11</xdr:col>
      <xdr:colOff>228600</xdr:colOff>
      <xdr:row>10</xdr:row>
      <xdr:rowOff>85722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200026</xdr:colOff>
      <xdr:row>2</xdr:row>
      <xdr:rowOff>66675</xdr:rowOff>
    </xdr:from>
    <xdr:to>
      <xdr:col>13</xdr:col>
      <xdr:colOff>219076</xdr:colOff>
      <xdr:row>10</xdr:row>
      <xdr:rowOff>133985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179295</xdr:colOff>
      <xdr:row>2</xdr:row>
      <xdr:rowOff>0</xdr:rowOff>
    </xdr:from>
    <xdr:to>
      <xdr:col>21</xdr:col>
      <xdr:colOff>415613</xdr:colOff>
      <xdr:row>7</xdr:row>
      <xdr:rowOff>100853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0.12197</cdr:x>
      <cdr:y>0.92278</cdr:y>
    </cdr:from>
    <cdr:to>
      <cdr:x>0.19007</cdr:x>
      <cdr:y>0.98463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69782" y="3046330"/>
          <a:ext cx="597286" cy="204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 Narrow" pitchFamily="34" charset="0"/>
            </a:rPr>
            <a:t>2</a:t>
          </a:r>
          <a:r>
            <a:rPr lang="sr-Latn-BA" sz="1000">
              <a:latin typeface="Arial Narrow" pitchFamily="34" charset="0"/>
            </a:rPr>
            <a:t>01</a:t>
          </a:r>
          <a:r>
            <a:rPr lang="sr-Cyrl-BA" sz="1000">
              <a:latin typeface="Arial Narrow" pitchFamily="34" charset="0"/>
            </a:rPr>
            <a:t>7</a:t>
          </a:r>
          <a:endParaRPr lang="en-US" sz="10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0.58736</cdr:x>
      <cdr:y>0.92796</cdr:y>
    </cdr:from>
    <cdr:to>
      <cdr:x>0.65255</cdr:x>
      <cdr:y>0.98668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151569" y="3063415"/>
          <a:ext cx="571763" cy="19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 Narrow" pitchFamily="34" charset="0"/>
            </a:rPr>
            <a:t>201</a:t>
          </a:r>
          <a:r>
            <a:rPr lang="sr-Cyrl-BA" sz="1000">
              <a:latin typeface="Arial Narrow" pitchFamily="34" charset="0"/>
            </a:rPr>
            <a:t>8</a:t>
          </a:r>
          <a:endParaRPr lang="en-US" sz="1000">
            <a:latin typeface="Arial Narrow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380998</xdr:colOff>
      <xdr:row>3</xdr:row>
      <xdr:rowOff>41412</xdr:rowOff>
    </xdr:from>
    <xdr:to>
      <xdr:col>14</xdr:col>
      <xdr:colOff>363742</xdr:colOff>
      <xdr:row>11</xdr:row>
      <xdr:rowOff>215348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289888</xdr:colOff>
      <xdr:row>3</xdr:row>
      <xdr:rowOff>41412</xdr:rowOff>
    </xdr:from>
    <xdr:to>
      <xdr:col>14</xdr:col>
      <xdr:colOff>240194</xdr:colOff>
      <xdr:row>3</xdr:row>
      <xdr:rowOff>463825</xdr:rowOff>
    </xdr:to>
    <xdr:sp macro="" textlink="">
      <xdr:nvSpPr>
        <xdr:cNvPr id="2" name="TextBox 1"/>
        <xdr:cNvSpPr txBox="1"/>
      </xdr:nvSpPr>
      <xdr:spPr>
        <a:xfrm>
          <a:off x="7007084" y="612912"/>
          <a:ext cx="1789045" cy="4224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7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. 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година/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year, </a:t>
          </a:r>
          <a:r>
            <a:rPr lang="en-US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6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=100</a:t>
          </a:r>
          <a:endParaRPr lang="en-US" sz="1000">
            <a:effectLst/>
            <a:latin typeface="Arial Narrow" panose="020B0606020202030204" pitchFamily="34" charset="0"/>
          </a:endParaRPr>
        </a:p>
        <a:p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8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. 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година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/year, </a:t>
          </a:r>
          <a:r>
            <a:rPr lang="en-US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7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=100</a:t>
          </a:r>
          <a:endParaRPr lang="en-US" sz="1000">
            <a:effectLst/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grtla\Documents\Statisti&#269;ke_aktivnosti\Statistika_klanja\Tabele\Klanje_stoke_mjese&#269;no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anice"/>
    </sheetNames>
    <sheetDataSet>
      <sheetData sheetId="0" refreshError="1">
        <row r="9462">
          <cell r="BE9462">
            <v>146570.9</v>
          </cell>
        </row>
        <row r="9467">
          <cell r="BE9467">
            <v>12051</v>
          </cell>
        </row>
        <row r="9476">
          <cell r="BE9476">
            <v>481891.5</v>
          </cell>
        </row>
        <row r="9481">
          <cell r="BE9481">
            <v>1437962.86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workbookViewId="0">
      <selection activeCell="E11" sqref="E11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890" t="s">
        <v>545</v>
      </c>
      <c r="B1" s="890"/>
      <c r="C1" s="25"/>
      <c r="D1" s="26" t="s">
        <v>393</v>
      </c>
    </row>
    <row r="2" spans="1:4" x14ac:dyDescent="0.25">
      <c r="A2" s="27" t="s">
        <v>93</v>
      </c>
      <c r="B2" s="28" t="s">
        <v>394</v>
      </c>
      <c r="C2" s="29" t="s">
        <v>93</v>
      </c>
      <c r="D2" s="30" t="s">
        <v>395</v>
      </c>
    </row>
    <row r="3" spans="1:4" x14ac:dyDescent="0.25">
      <c r="A3" s="27" t="s">
        <v>396</v>
      </c>
      <c r="B3" s="28" t="s">
        <v>397</v>
      </c>
      <c r="C3" s="29" t="s">
        <v>396</v>
      </c>
      <c r="D3" s="30" t="s">
        <v>283</v>
      </c>
    </row>
    <row r="4" spans="1:4" x14ac:dyDescent="0.25">
      <c r="A4" s="27" t="s">
        <v>149</v>
      </c>
      <c r="B4" s="28" t="s">
        <v>398</v>
      </c>
      <c r="C4" s="29" t="s">
        <v>149</v>
      </c>
      <c r="D4" s="30" t="s">
        <v>285</v>
      </c>
    </row>
    <row r="5" spans="1:4" x14ac:dyDescent="0.25">
      <c r="A5" s="27" t="s">
        <v>175</v>
      </c>
      <c r="B5" s="28" t="s">
        <v>399</v>
      </c>
      <c r="C5" s="29" t="s">
        <v>175</v>
      </c>
      <c r="D5" s="30" t="s">
        <v>308</v>
      </c>
    </row>
    <row r="6" spans="1:4" ht="25.5" x14ac:dyDescent="0.25">
      <c r="A6" s="27" t="s">
        <v>400</v>
      </c>
      <c r="B6" s="28" t="s">
        <v>401</v>
      </c>
      <c r="C6" s="29" t="s">
        <v>400</v>
      </c>
      <c r="D6" s="30" t="s">
        <v>402</v>
      </c>
    </row>
    <row r="7" spans="1:4" x14ac:dyDescent="0.25">
      <c r="A7" s="27" t="s">
        <v>97</v>
      </c>
      <c r="B7" s="28" t="s">
        <v>403</v>
      </c>
      <c r="C7" s="29" t="s">
        <v>97</v>
      </c>
      <c r="D7" s="30" t="s">
        <v>404</v>
      </c>
    </row>
    <row r="8" spans="1:4" x14ac:dyDescent="0.25">
      <c r="A8" s="27" t="s">
        <v>405</v>
      </c>
      <c r="B8" s="28" t="s">
        <v>406</v>
      </c>
      <c r="C8" s="29" t="s">
        <v>405</v>
      </c>
      <c r="D8" s="30" t="s">
        <v>407</v>
      </c>
    </row>
    <row r="9" spans="1:4" x14ac:dyDescent="0.25">
      <c r="A9" s="27" t="s">
        <v>408</v>
      </c>
      <c r="B9" s="28" t="s">
        <v>409</v>
      </c>
      <c r="C9" s="29" t="s">
        <v>408</v>
      </c>
      <c r="D9" s="30" t="s">
        <v>410</v>
      </c>
    </row>
    <row r="10" spans="1:4" ht="25.5" x14ac:dyDescent="0.25">
      <c r="A10" s="27" t="s">
        <v>15</v>
      </c>
      <c r="B10" s="28" t="s">
        <v>411</v>
      </c>
      <c r="C10" s="29" t="s">
        <v>15</v>
      </c>
      <c r="D10" s="30" t="s">
        <v>412</v>
      </c>
    </row>
    <row r="11" spans="1:4" x14ac:dyDescent="0.25">
      <c r="A11" s="27" t="s">
        <v>99</v>
      </c>
      <c r="B11" s="28" t="s">
        <v>413</v>
      </c>
      <c r="C11" s="29" t="s">
        <v>99</v>
      </c>
      <c r="D11" s="30" t="s">
        <v>414</v>
      </c>
    </row>
    <row r="12" spans="1:4" x14ac:dyDescent="0.25">
      <c r="A12" s="27" t="s">
        <v>100</v>
      </c>
      <c r="B12" s="28" t="s">
        <v>415</v>
      </c>
      <c r="C12" s="29" t="s">
        <v>100</v>
      </c>
      <c r="D12" s="30" t="s">
        <v>416</v>
      </c>
    </row>
    <row r="13" spans="1:4" x14ac:dyDescent="0.25">
      <c r="A13" s="27" t="s">
        <v>101</v>
      </c>
      <c r="B13" s="28" t="s">
        <v>417</v>
      </c>
      <c r="C13" s="29" t="s">
        <v>101</v>
      </c>
      <c r="D13" s="30" t="s">
        <v>418</v>
      </c>
    </row>
    <row r="14" spans="1:4" x14ac:dyDescent="0.25">
      <c r="A14" s="27" t="s">
        <v>419</v>
      </c>
      <c r="B14" s="28" t="s">
        <v>420</v>
      </c>
      <c r="C14" s="29" t="s">
        <v>419</v>
      </c>
      <c r="D14" s="30" t="s">
        <v>421</v>
      </c>
    </row>
    <row r="15" spans="1:4" x14ac:dyDescent="0.25">
      <c r="A15" s="27" t="s">
        <v>422</v>
      </c>
      <c r="B15" s="28" t="s">
        <v>423</v>
      </c>
      <c r="C15" s="29" t="s">
        <v>422</v>
      </c>
      <c r="D15" s="30" t="s">
        <v>424</v>
      </c>
    </row>
    <row r="16" spans="1:4" x14ac:dyDescent="0.25">
      <c r="A16" s="27" t="s">
        <v>425</v>
      </c>
      <c r="B16" s="28" t="s">
        <v>426</v>
      </c>
      <c r="C16" s="29" t="s">
        <v>425</v>
      </c>
      <c r="D16" s="30" t="s">
        <v>427</v>
      </c>
    </row>
    <row r="17" spans="1:4" x14ac:dyDescent="0.25">
      <c r="A17" s="27" t="s">
        <v>428</v>
      </c>
      <c r="B17" s="28" t="s">
        <v>429</v>
      </c>
      <c r="C17" s="29" t="s">
        <v>428</v>
      </c>
      <c r="D17" s="30" t="s">
        <v>430</v>
      </c>
    </row>
    <row r="18" spans="1:4" x14ac:dyDescent="0.25">
      <c r="A18" s="27" t="s">
        <v>431</v>
      </c>
      <c r="B18" s="28" t="s">
        <v>432</v>
      </c>
      <c r="C18" s="29" t="s">
        <v>431</v>
      </c>
      <c r="D18" s="30" t="s">
        <v>433</v>
      </c>
    </row>
    <row r="19" spans="1:4" x14ac:dyDescent="0.25">
      <c r="A19" s="27" t="s">
        <v>434</v>
      </c>
      <c r="B19" s="28" t="s">
        <v>435</v>
      </c>
      <c r="C19" s="29" t="s">
        <v>434</v>
      </c>
      <c r="D19" s="30" t="s">
        <v>436</v>
      </c>
    </row>
    <row r="20" spans="1:4" x14ac:dyDescent="0.25">
      <c r="A20" s="27" t="s">
        <v>437</v>
      </c>
      <c r="B20" s="28" t="s">
        <v>438</v>
      </c>
      <c r="C20" s="29" t="s">
        <v>437</v>
      </c>
      <c r="D20" s="30" t="s">
        <v>439</v>
      </c>
    </row>
    <row r="21" spans="1:4" x14ac:dyDescent="0.25">
      <c r="A21" s="27" t="s">
        <v>681</v>
      </c>
      <c r="B21" s="28" t="s">
        <v>682</v>
      </c>
      <c r="C21" s="29" t="s">
        <v>681</v>
      </c>
      <c r="D21" s="30" t="s">
        <v>683</v>
      </c>
    </row>
    <row r="22" spans="1:4" x14ac:dyDescent="0.25">
      <c r="A22" s="44"/>
      <c r="B22" s="45"/>
      <c r="C22" s="313"/>
      <c r="D22" s="314"/>
    </row>
    <row r="23" spans="1:4" ht="7.5" customHeight="1" x14ac:dyDescent="0.25">
      <c r="A23" s="44"/>
      <c r="B23" s="45"/>
      <c r="C23" s="30"/>
    </row>
    <row r="24" spans="1:4" ht="15" customHeight="1" x14ac:dyDescent="0.25">
      <c r="A24" s="31" t="s">
        <v>286</v>
      </c>
      <c r="B24" s="294" t="s">
        <v>440</v>
      </c>
      <c r="C24" s="32"/>
    </row>
    <row r="25" spans="1:4" ht="11.25" customHeight="1" x14ac:dyDescent="0.25">
      <c r="A25" s="31"/>
      <c r="B25" s="293" t="s">
        <v>441</v>
      </c>
      <c r="C25" s="33"/>
    </row>
    <row r="26" spans="1:4" x14ac:dyDescent="0.25">
      <c r="A26" s="34"/>
    </row>
    <row r="27" spans="1:4" x14ac:dyDescent="0.25">
      <c r="A27" s="34"/>
    </row>
    <row r="28" spans="1:4" ht="15.75" x14ac:dyDescent="0.25">
      <c r="A28" s="891" t="s">
        <v>442</v>
      </c>
      <c r="B28" s="891"/>
      <c r="C28" s="892" t="s">
        <v>443</v>
      </c>
      <c r="D28" s="892"/>
    </row>
    <row r="29" spans="1:4" x14ac:dyDescent="0.25">
      <c r="A29" s="889"/>
      <c r="B29" s="889"/>
      <c r="C29" s="30"/>
      <c r="D29" s="30"/>
    </row>
    <row r="30" spans="1:4" x14ac:dyDescent="0.25">
      <c r="A30" s="27" t="s">
        <v>127</v>
      </c>
      <c r="B30" s="35" t="s">
        <v>444</v>
      </c>
      <c r="C30" s="27" t="s">
        <v>127</v>
      </c>
      <c r="D30" s="30" t="s">
        <v>445</v>
      </c>
    </row>
    <row r="31" spans="1:4" x14ac:dyDescent="0.25">
      <c r="A31" s="36" t="s">
        <v>446</v>
      </c>
      <c r="B31" s="35" t="s">
        <v>447</v>
      </c>
      <c r="C31" s="36" t="s">
        <v>446</v>
      </c>
      <c r="D31" s="30" t="s">
        <v>448</v>
      </c>
    </row>
    <row r="32" spans="1:4" x14ac:dyDescent="0.25">
      <c r="A32" s="27">
        <v>0</v>
      </c>
      <c r="B32" s="35" t="s">
        <v>449</v>
      </c>
      <c r="C32" s="27">
        <v>0</v>
      </c>
      <c r="D32" s="30" t="s">
        <v>450</v>
      </c>
    </row>
    <row r="33" spans="1:4" x14ac:dyDescent="0.25">
      <c r="A33" s="27" t="s">
        <v>451</v>
      </c>
      <c r="B33" s="35" t="s">
        <v>452</v>
      </c>
      <c r="C33" s="27" t="s">
        <v>451</v>
      </c>
      <c r="D33" s="30" t="s">
        <v>453</v>
      </c>
    </row>
    <row r="34" spans="1:4" x14ac:dyDescent="0.25">
      <c r="A34" s="27" t="s">
        <v>454</v>
      </c>
      <c r="B34" s="35" t="s">
        <v>455</v>
      </c>
      <c r="C34" s="27" t="s">
        <v>454</v>
      </c>
      <c r="D34" s="30" t="s">
        <v>456</v>
      </c>
    </row>
    <row r="35" spans="1:4" x14ac:dyDescent="0.25">
      <c r="A35" s="37" t="s">
        <v>457</v>
      </c>
      <c r="B35" s="35" t="s">
        <v>458</v>
      </c>
      <c r="C35" s="37" t="s">
        <v>457</v>
      </c>
      <c r="D35" s="30" t="s">
        <v>459</v>
      </c>
    </row>
    <row r="36" spans="1:4" x14ac:dyDescent="0.25">
      <c r="A36" s="38" t="s">
        <v>286</v>
      </c>
      <c r="B36" s="35" t="s">
        <v>460</v>
      </c>
      <c r="C36" s="38" t="s">
        <v>286</v>
      </c>
      <c r="D36" s="30" t="s">
        <v>461</v>
      </c>
    </row>
    <row r="37" spans="1:4" x14ac:dyDescent="0.25">
      <c r="A37" s="34"/>
    </row>
    <row r="38" spans="1:4" x14ac:dyDescent="0.25">
      <c r="A38" s="34"/>
    </row>
    <row r="39" spans="1:4" ht="15.75" x14ac:dyDescent="0.25">
      <c r="A39" s="891" t="s">
        <v>462</v>
      </c>
      <c r="B39" s="891"/>
      <c r="C39" s="892" t="s">
        <v>463</v>
      </c>
      <c r="D39" s="892"/>
    </row>
    <row r="40" spans="1:4" x14ac:dyDescent="0.25">
      <c r="A40" s="889"/>
      <c r="B40" s="889"/>
      <c r="C40" s="30"/>
      <c r="D40" s="30"/>
    </row>
    <row r="41" spans="1:4" x14ac:dyDescent="0.25">
      <c r="A41" s="27" t="s">
        <v>464</v>
      </c>
      <c r="B41" s="35" t="s">
        <v>465</v>
      </c>
      <c r="C41" s="29" t="s">
        <v>466</v>
      </c>
      <c r="D41" s="30" t="s">
        <v>467</v>
      </c>
    </row>
    <row r="42" spans="1:4" x14ac:dyDescent="0.25">
      <c r="A42" s="39" t="s">
        <v>468</v>
      </c>
      <c r="B42" s="40" t="s">
        <v>469</v>
      </c>
      <c r="C42" s="41"/>
      <c r="D42" s="42"/>
    </row>
    <row r="43" spans="1:4" x14ac:dyDescent="0.25">
      <c r="A43" s="39" t="s">
        <v>203</v>
      </c>
      <c r="B43" s="40" t="s">
        <v>470</v>
      </c>
      <c r="C43" s="41" t="s">
        <v>203</v>
      </c>
      <c r="D43" s="42" t="s">
        <v>471</v>
      </c>
    </row>
    <row r="44" spans="1:4" x14ac:dyDescent="0.25">
      <c r="A44" s="39" t="s">
        <v>472</v>
      </c>
      <c r="B44" s="40" t="s">
        <v>473</v>
      </c>
      <c r="C44" s="41" t="s">
        <v>474</v>
      </c>
      <c r="D44" s="42" t="s">
        <v>475</v>
      </c>
    </row>
    <row r="45" spans="1:4" x14ac:dyDescent="0.25">
      <c r="A45" s="39" t="s">
        <v>476</v>
      </c>
      <c r="B45" s="40" t="s">
        <v>477</v>
      </c>
      <c r="C45" s="41" t="s">
        <v>478</v>
      </c>
      <c r="D45" s="42" t="s">
        <v>479</v>
      </c>
    </row>
    <row r="46" spans="1:4" x14ac:dyDescent="0.25">
      <c r="A46" s="39" t="s">
        <v>182</v>
      </c>
      <c r="B46" s="40" t="s">
        <v>480</v>
      </c>
      <c r="C46" s="41" t="s">
        <v>182</v>
      </c>
      <c r="D46" s="42" t="s">
        <v>481</v>
      </c>
    </row>
    <row r="47" spans="1:4" x14ac:dyDescent="0.25">
      <c r="A47" s="39" t="s">
        <v>482</v>
      </c>
      <c r="B47" s="40" t="s">
        <v>483</v>
      </c>
      <c r="C47" s="41" t="s">
        <v>484</v>
      </c>
      <c r="D47" s="42" t="s">
        <v>485</v>
      </c>
    </row>
    <row r="48" spans="1:4" x14ac:dyDescent="0.25">
      <c r="A48" s="39" t="s">
        <v>486</v>
      </c>
      <c r="B48" s="40" t="s">
        <v>487</v>
      </c>
      <c r="C48" s="41" t="s">
        <v>488</v>
      </c>
      <c r="D48" s="42" t="s">
        <v>489</v>
      </c>
    </row>
    <row r="49" spans="1:4" x14ac:dyDescent="0.25">
      <c r="A49" s="39" t="s">
        <v>490</v>
      </c>
      <c r="B49" s="40" t="s">
        <v>491</v>
      </c>
      <c r="C49" s="41" t="s">
        <v>492</v>
      </c>
      <c r="D49" s="42" t="s">
        <v>493</v>
      </c>
    </row>
    <row r="50" spans="1:4" x14ac:dyDescent="0.25">
      <c r="A50" s="39" t="s">
        <v>15</v>
      </c>
      <c r="B50" s="40" t="s">
        <v>494</v>
      </c>
      <c r="C50" s="41" t="s">
        <v>15</v>
      </c>
      <c r="D50" s="42" t="s">
        <v>495</v>
      </c>
    </row>
    <row r="51" spans="1:4" x14ac:dyDescent="0.25">
      <c r="A51" s="39" t="s">
        <v>16</v>
      </c>
      <c r="B51" s="40" t="s">
        <v>496</v>
      </c>
      <c r="C51" s="41" t="s">
        <v>16</v>
      </c>
      <c r="D51" s="42" t="s">
        <v>497</v>
      </c>
    </row>
    <row r="52" spans="1:4" x14ac:dyDescent="0.25">
      <c r="A52" s="39" t="s">
        <v>17</v>
      </c>
      <c r="B52" s="40" t="s">
        <v>498</v>
      </c>
      <c r="C52" s="41" t="s">
        <v>17</v>
      </c>
      <c r="D52" s="42" t="s">
        <v>499</v>
      </c>
    </row>
    <row r="53" spans="1:4" x14ac:dyDescent="0.25">
      <c r="A53" s="39" t="s">
        <v>18</v>
      </c>
      <c r="B53" s="40" t="s">
        <v>500</v>
      </c>
      <c r="C53" s="41" t="s">
        <v>18</v>
      </c>
      <c r="D53" s="42" t="s">
        <v>501</v>
      </c>
    </row>
    <row r="54" spans="1:4" x14ac:dyDescent="0.25">
      <c r="A54" s="40" t="s">
        <v>502</v>
      </c>
      <c r="B54" s="40" t="s">
        <v>503</v>
      </c>
      <c r="C54" s="41" t="s">
        <v>504</v>
      </c>
      <c r="D54" s="42" t="s">
        <v>505</v>
      </c>
    </row>
    <row r="55" spans="1:4" x14ac:dyDescent="0.25">
      <c r="A55" s="39" t="s">
        <v>506</v>
      </c>
      <c r="B55" s="40" t="s">
        <v>507</v>
      </c>
      <c r="C55" s="41" t="s">
        <v>508</v>
      </c>
      <c r="D55" s="42" t="s">
        <v>509</v>
      </c>
    </row>
    <row r="56" spans="1:4" x14ac:dyDescent="0.25">
      <c r="A56" s="39" t="s">
        <v>510</v>
      </c>
      <c r="B56" s="40" t="s">
        <v>511</v>
      </c>
      <c r="C56" s="41" t="s">
        <v>512</v>
      </c>
      <c r="D56" s="42" t="s">
        <v>118</v>
      </c>
    </row>
    <row r="57" spans="1:4" x14ac:dyDescent="0.25">
      <c r="A57" s="39" t="s">
        <v>513</v>
      </c>
      <c r="B57" s="40" t="s">
        <v>514</v>
      </c>
      <c r="C57" s="41" t="s">
        <v>515</v>
      </c>
      <c r="D57" s="42" t="s">
        <v>119</v>
      </c>
    </row>
    <row r="58" spans="1:4" x14ac:dyDescent="0.25">
      <c r="A58" s="39" t="s">
        <v>516</v>
      </c>
      <c r="B58" s="40" t="s">
        <v>516</v>
      </c>
      <c r="C58" s="41" t="s">
        <v>120</v>
      </c>
      <c r="D58" s="42" t="s">
        <v>120</v>
      </c>
    </row>
    <row r="59" spans="1:4" x14ac:dyDescent="0.25">
      <c r="A59" s="39" t="s">
        <v>517</v>
      </c>
      <c r="B59" s="40" t="s">
        <v>517</v>
      </c>
      <c r="C59" s="41" t="s">
        <v>518</v>
      </c>
      <c r="D59" s="42" t="s">
        <v>121</v>
      </c>
    </row>
    <row r="60" spans="1:4" x14ac:dyDescent="0.25">
      <c r="A60" s="39" t="s">
        <v>519</v>
      </c>
      <c r="B60" s="40" t="s">
        <v>519</v>
      </c>
      <c r="C60" s="41" t="s">
        <v>520</v>
      </c>
      <c r="D60" s="42" t="s">
        <v>122</v>
      </c>
    </row>
    <row r="61" spans="1:4" x14ac:dyDescent="0.25">
      <c r="A61" s="39" t="s">
        <v>521</v>
      </c>
      <c r="B61" s="40" t="s">
        <v>522</v>
      </c>
      <c r="C61" s="41" t="s">
        <v>523</v>
      </c>
      <c r="D61" s="42" t="s">
        <v>524</v>
      </c>
    </row>
    <row r="62" spans="1:4" x14ac:dyDescent="0.25">
      <c r="A62" s="39" t="s">
        <v>525</v>
      </c>
      <c r="B62" s="40" t="s">
        <v>526</v>
      </c>
      <c r="C62" s="41" t="s">
        <v>527</v>
      </c>
      <c r="D62" s="42" t="s">
        <v>528</v>
      </c>
    </row>
    <row r="63" spans="1:4" x14ac:dyDescent="0.25">
      <c r="A63" s="40" t="s">
        <v>529</v>
      </c>
      <c r="B63" s="40" t="s">
        <v>530</v>
      </c>
      <c r="C63" s="41" t="s">
        <v>531</v>
      </c>
      <c r="D63" s="42" t="s">
        <v>532</v>
      </c>
    </row>
    <row r="64" spans="1:4" x14ac:dyDescent="0.25">
      <c r="A64" s="39" t="s">
        <v>533</v>
      </c>
      <c r="B64" s="40" t="s">
        <v>534</v>
      </c>
      <c r="C64" s="41" t="s">
        <v>535</v>
      </c>
      <c r="D64" s="42" t="s">
        <v>536</v>
      </c>
    </row>
    <row r="65" spans="1:4" x14ac:dyDescent="0.25">
      <c r="A65" s="39" t="s">
        <v>537</v>
      </c>
      <c r="B65" s="40" t="s">
        <v>538</v>
      </c>
      <c r="C65" s="41" t="s">
        <v>539</v>
      </c>
      <c r="D65" s="42" t="s">
        <v>540</v>
      </c>
    </row>
    <row r="66" spans="1:4" x14ac:dyDescent="0.25">
      <c r="A66" s="43" t="s">
        <v>541</v>
      </c>
      <c r="B66" s="40" t="s">
        <v>542</v>
      </c>
      <c r="C66" s="41" t="s">
        <v>543</v>
      </c>
      <c r="D66" s="42" t="s">
        <v>544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2"/>
  <sheetViews>
    <sheetView zoomScaleNormal="100" workbookViewId="0">
      <selection activeCell="C24" sqref="C24"/>
    </sheetView>
  </sheetViews>
  <sheetFormatPr defaultRowHeight="15" x14ac:dyDescent="0.25"/>
  <cols>
    <col min="1" max="16384" width="9.140625" style="1"/>
  </cols>
  <sheetData>
    <row r="1" spans="1:10" x14ac:dyDescent="0.25">
      <c r="A1" s="83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10" x14ac:dyDescent="0.25">
      <c r="A2" s="262" t="s">
        <v>696</v>
      </c>
      <c r="B2" s="105"/>
      <c r="C2" s="105"/>
      <c r="D2" s="105"/>
      <c r="E2" s="105"/>
      <c r="F2" s="105"/>
      <c r="G2" s="105"/>
      <c r="H2" s="105"/>
      <c r="I2" s="105"/>
    </row>
    <row r="3" spans="1:10" x14ac:dyDescent="0.25">
      <c r="A3" s="893"/>
      <c r="B3" s="896" t="s">
        <v>721</v>
      </c>
      <c r="C3" s="896"/>
      <c r="D3" s="896"/>
      <c r="E3" s="896" t="s">
        <v>1</v>
      </c>
      <c r="F3" s="896"/>
      <c r="G3" s="896"/>
      <c r="H3" s="896" t="s">
        <v>2</v>
      </c>
      <c r="I3" s="897"/>
    </row>
    <row r="4" spans="1:10" x14ac:dyDescent="0.25">
      <c r="A4" s="894"/>
      <c r="B4" s="898" t="s">
        <v>722</v>
      </c>
      <c r="C4" s="898"/>
      <c r="D4" s="898"/>
      <c r="E4" s="898" t="s">
        <v>3</v>
      </c>
      <c r="F4" s="898"/>
      <c r="G4" s="898"/>
      <c r="H4" s="898" t="s">
        <v>4</v>
      </c>
      <c r="I4" s="899"/>
    </row>
    <row r="5" spans="1:10" x14ac:dyDescent="0.25">
      <c r="A5" s="894"/>
      <c r="B5" s="257" t="s">
        <v>5</v>
      </c>
      <c r="C5" s="257" t="s">
        <v>6</v>
      </c>
      <c r="D5" s="257" t="s">
        <v>7</v>
      </c>
      <c r="E5" s="257" t="s">
        <v>5</v>
      </c>
      <c r="F5" s="257" t="s">
        <v>6</v>
      </c>
      <c r="G5" s="257" t="s">
        <v>7</v>
      </c>
      <c r="H5" s="257" t="s">
        <v>8</v>
      </c>
      <c r="I5" s="258" t="s">
        <v>9</v>
      </c>
    </row>
    <row r="6" spans="1:10" x14ac:dyDescent="0.25">
      <c r="A6" s="895"/>
      <c r="B6" s="259" t="s">
        <v>10</v>
      </c>
      <c r="C6" s="259" t="s">
        <v>11</v>
      </c>
      <c r="D6" s="259" t="s">
        <v>12</v>
      </c>
      <c r="E6" s="259" t="s">
        <v>10</v>
      </c>
      <c r="F6" s="259" t="s">
        <v>11</v>
      </c>
      <c r="G6" s="259" t="s">
        <v>12</v>
      </c>
      <c r="H6" s="259" t="s">
        <v>13</v>
      </c>
      <c r="I6" s="260" t="s">
        <v>14</v>
      </c>
    </row>
    <row r="7" spans="1:10" x14ac:dyDescent="0.25">
      <c r="A7" s="138">
        <v>2016</v>
      </c>
      <c r="B7" s="138"/>
      <c r="C7" s="138"/>
      <c r="D7" s="138"/>
      <c r="E7" s="138"/>
      <c r="F7" s="138"/>
      <c r="G7" s="138"/>
      <c r="H7" s="138"/>
      <c r="I7" s="138"/>
    </row>
    <row r="8" spans="1:10" s="67" customFormat="1" x14ac:dyDescent="0.25">
      <c r="A8" s="312" t="s">
        <v>18</v>
      </c>
      <c r="B8" s="317">
        <v>2369</v>
      </c>
      <c r="C8" s="317">
        <v>1213</v>
      </c>
      <c r="D8" s="317">
        <v>1156</v>
      </c>
      <c r="E8" s="317">
        <v>3552</v>
      </c>
      <c r="F8" s="317">
        <v>1813</v>
      </c>
      <c r="G8" s="317">
        <v>1739</v>
      </c>
      <c r="H8" s="317">
        <v>1414</v>
      </c>
      <c r="I8" s="317">
        <v>194</v>
      </c>
    </row>
    <row r="9" spans="1:10" s="67" customFormat="1" x14ac:dyDescent="0.25">
      <c r="A9" s="138">
        <v>2017</v>
      </c>
      <c r="B9" s="138"/>
      <c r="C9" s="138"/>
      <c r="D9" s="138"/>
      <c r="E9" s="138"/>
      <c r="F9" s="138"/>
      <c r="G9" s="138"/>
      <c r="H9" s="138"/>
      <c r="I9" s="138"/>
    </row>
    <row r="10" spans="1:10" s="67" customFormat="1" x14ac:dyDescent="0.25">
      <c r="A10" s="434" t="s">
        <v>15</v>
      </c>
      <c r="B10" s="453">
        <v>2118</v>
      </c>
      <c r="C10" s="453">
        <v>1073</v>
      </c>
      <c r="D10" s="453">
        <v>1045</v>
      </c>
      <c r="E10" s="453">
        <v>4111</v>
      </c>
      <c r="F10" s="453">
        <v>2018</v>
      </c>
      <c r="G10" s="453">
        <v>2093</v>
      </c>
      <c r="H10" s="138">
        <v>839</v>
      </c>
      <c r="I10" s="138">
        <v>160</v>
      </c>
      <c r="J10" s="295"/>
    </row>
    <row r="11" spans="1:10" s="67" customFormat="1" x14ac:dyDescent="0.25">
      <c r="A11" s="434" t="s">
        <v>16</v>
      </c>
      <c r="B11" s="149">
        <v>2116</v>
      </c>
      <c r="C11" s="149">
        <v>1116</v>
      </c>
      <c r="D11" s="149">
        <v>1000</v>
      </c>
      <c r="E11" s="149">
        <v>3448</v>
      </c>
      <c r="F11" s="149">
        <v>1753</v>
      </c>
      <c r="G11" s="149">
        <v>1695</v>
      </c>
      <c r="H11" s="149">
        <v>1653</v>
      </c>
      <c r="I11" s="149">
        <v>268</v>
      </c>
    </row>
    <row r="12" spans="1:10" s="67" customFormat="1" x14ac:dyDescent="0.25">
      <c r="A12" s="434" t="s">
        <v>17</v>
      </c>
      <c r="B12" s="453">
        <v>2528</v>
      </c>
      <c r="C12" s="453">
        <v>1331</v>
      </c>
      <c r="D12" s="453">
        <v>1197</v>
      </c>
      <c r="E12" s="453">
        <v>3209</v>
      </c>
      <c r="F12" s="453">
        <v>1650</v>
      </c>
      <c r="G12" s="453">
        <v>1559</v>
      </c>
      <c r="H12" s="453">
        <v>2294</v>
      </c>
      <c r="I12" s="453">
        <v>240</v>
      </c>
    </row>
    <row r="13" spans="1:10" s="67" customFormat="1" x14ac:dyDescent="0.25">
      <c r="A13" s="312" t="s">
        <v>18</v>
      </c>
      <c r="B13" s="77">
        <v>2286</v>
      </c>
      <c r="C13" s="77">
        <v>1169</v>
      </c>
      <c r="D13" s="77">
        <v>1118</v>
      </c>
      <c r="E13" s="77">
        <v>3486</v>
      </c>
      <c r="F13" s="77">
        <v>1767</v>
      </c>
      <c r="G13" s="77">
        <v>1717</v>
      </c>
      <c r="H13" s="77">
        <v>1449</v>
      </c>
      <c r="I13" s="77">
        <v>258</v>
      </c>
    </row>
    <row r="14" spans="1:10" s="67" customFormat="1" x14ac:dyDescent="0.25">
      <c r="A14" s="138">
        <v>2018</v>
      </c>
      <c r="B14" s="138"/>
      <c r="C14" s="138"/>
      <c r="D14" s="138"/>
      <c r="E14" s="138"/>
      <c r="F14" s="138"/>
      <c r="G14" s="138"/>
      <c r="H14" s="138"/>
      <c r="I14" s="138"/>
    </row>
    <row r="15" spans="1:10" s="67" customFormat="1" x14ac:dyDescent="0.25">
      <c r="A15" s="434" t="s">
        <v>15</v>
      </c>
      <c r="B15" s="453">
        <v>2093</v>
      </c>
      <c r="C15" s="453">
        <v>1079</v>
      </c>
      <c r="D15" s="453">
        <v>1014</v>
      </c>
      <c r="E15" s="453">
        <v>4123</v>
      </c>
      <c r="F15" s="453">
        <v>2062</v>
      </c>
      <c r="G15" s="453">
        <v>2061</v>
      </c>
      <c r="H15" s="138">
        <v>902</v>
      </c>
      <c r="I15" s="138">
        <v>177</v>
      </c>
    </row>
    <row r="16" spans="1:10" s="67" customFormat="1" x14ac:dyDescent="0.25">
      <c r="A16" s="434" t="s">
        <v>16</v>
      </c>
      <c r="B16" s="77">
        <v>2087</v>
      </c>
      <c r="C16" s="77">
        <v>1096</v>
      </c>
      <c r="D16" s="77">
        <v>991</v>
      </c>
      <c r="E16" s="77">
        <v>3522</v>
      </c>
      <c r="F16" s="77">
        <v>1767</v>
      </c>
      <c r="G16" s="77">
        <v>1755</v>
      </c>
      <c r="H16" s="77">
        <v>1658</v>
      </c>
      <c r="I16" s="77">
        <v>232</v>
      </c>
    </row>
    <row r="17" spans="1:9" s="67" customFormat="1" x14ac:dyDescent="0.25">
      <c r="A17" s="743" t="s">
        <v>17</v>
      </c>
      <c r="B17" s="744">
        <v>2576</v>
      </c>
      <c r="C17" s="744">
        <v>1305</v>
      </c>
      <c r="D17" s="744">
        <v>1271</v>
      </c>
      <c r="E17" s="744">
        <v>3241</v>
      </c>
      <c r="F17" s="744">
        <v>1667</v>
      </c>
      <c r="G17" s="744">
        <v>1574</v>
      </c>
      <c r="H17" s="744">
        <v>2253</v>
      </c>
      <c r="I17" s="744">
        <v>217</v>
      </c>
    </row>
    <row r="18" spans="1:9" s="67" customFormat="1" x14ac:dyDescent="0.25"/>
    <row r="19" spans="1:9" s="67" customFormat="1" x14ac:dyDescent="0.25"/>
    <row r="20" spans="1:9" s="67" customFormat="1" x14ac:dyDescent="0.25"/>
    <row r="21" spans="1:9" s="67" customFormat="1" x14ac:dyDescent="0.25"/>
    <row r="22" spans="1:9" s="67" customFormat="1" x14ac:dyDescent="0.25"/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5" sqref="A5:C12"/>
    </sheetView>
  </sheetViews>
  <sheetFormatPr defaultRowHeight="15" x14ac:dyDescent="0.25"/>
  <cols>
    <col min="1" max="1" width="9.140625" style="104"/>
    <col min="2" max="2" width="10.7109375" style="104" customWidth="1"/>
    <col min="3" max="16384" width="9.140625" style="104"/>
  </cols>
  <sheetData>
    <row r="1" spans="1:7" x14ac:dyDescent="0.25">
      <c r="A1" s="900" t="s">
        <v>27</v>
      </c>
      <c r="B1" s="900"/>
      <c r="C1" s="900"/>
      <c r="D1" s="900"/>
      <c r="E1" s="900"/>
      <c r="F1" s="900"/>
      <c r="G1" s="900"/>
    </row>
    <row r="2" spans="1:7" x14ac:dyDescent="0.25">
      <c r="A2" s="901" t="s">
        <v>28</v>
      </c>
      <c r="B2" s="901"/>
      <c r="C2" s="901"/>
      <c r="D2" s="901"/>
      <c r="E2" s="901"/>
      <c r="F2" s="901"/>
      <c r="G2" s="901"/>
    </row>
    <row r="4" spans="1:7" ht="26.25" x14ac:dyDescent="0.25">
      <c r="A4" s="147"/>
      <c r="B4" s="296" t="s">
        <v>929</v>
      </c>
      <c r="C4" s="296" t="s">
        <v>930</v>
      </c>
    </row>
    <row r="5" spans="1:7" x14ac:dyDescent="0.25">
      <c r="A5" s="138" t="s">
        <v>898</v>
      </c>
      <c r="B5" s="149">
        <v>2369</v>
      </c>
      <c r="C5" s="149">
        <v>3552</v>
      </c>
    </row>
    <row r="6" spans="1:7" x14ac:dyDescent="0.25">
      <c r="A6" s="138" t="s">
        <v>931</v>
      </c>
      <c r="B6" s="453">
        <v>2118</v>
      </c>
      <c r="C6" s="453">
        <v>4111</v>
      </c>
    </row>
    <row r="7" spans="1:7" x14ac:dyDescent="0.25">
      <c r="A7" s="138" t="s">
        <v>932</v>
      </c>
      <c r="B7" s="453">
        <v>2116</v>
      </c>
      <c r="C7" s="453">
        <v>3448</v>
      </c>
    </row>
    <row r="8" spans="1:7" x14ac:dyDescent="0.25">
      <c r="A8" s="138" t="s">
        <v>933</v>
      </c>
      <c r="B8" s="149">
        <v>2528</v>
      </c>
      <c r="C8" s="149">
        <v>3209</v>
      </c>
    </row>
    <row r="9" spans="1:7" x14ac:dyDescent="0.25">
      <c r="A9" s="138" t="s">
        <v>934</v>
      </c>
      <c r="B9" s="503">
        <v>2286</v>
      </c>
      <c r="C9" s="503">
        <v>3486</v>
      </c>
    </row>
    <row r="10" spans="1:7" x14ac:dyDescent="0.25">
      <c r="A10" s="138" t="s">
        <v>1065</v>
      </c>
      <c r="B10" s="503">
        <v>2093</v>
      </c>
      <c r="C10" s="503">
        <v>4123</v>
      </c>
    </row>
    <row r="11" spans="1:7" x14ac:dyDescent="0.25">
      <c r="A11" s="138" t="s">
        <v>1099</v>
      </c>
      <c r="B11" s="77">
        <v>2087</v>
      </c>
      <c r="C11" s="77">
        <v>3522</v>
      </c>
    </row>
    <row r="12" spans="1:7" x14ac:dyDescent="0.25">
      <c r="A12" s="138" t="s">
        <v>1225</v>
      </c>
      <c r="B12" s="105">
        <v>2576</v>
      </c>
      <c r="C12" s="105">
        <v>3241</v>
      </c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7"/>
  <sheetViews>
    <sheetView workbookViewId="0">
      <selection activeCell="D25" sqref="D25"/>
    </sheetView>
  </sheetViews>
  <sheetFormatPr defaultRowHeight="15" x14ac:dyDescent="0.25"/>
  <cols>
    <col min="1" max="16384" width="9.140625" style="1"/>
  </cols>
  <sheetData>
    <row r="1" spans="1:11" x14ac:dyDescent="0.25">
      <c r="A1" s="83" t="s">
        <v>19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1" x14ac:dyDescent="0.25">
      <c r="A2" s="68" t="s">
        <v>20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1" x14ac:dyDescent="0.25">
      <c r="A3" s="893"/>
      <c r="B3" s="902" t="s">
        <v>21</v>
      </c>
      <c r="C3" s="902"/>
      <c r="D3" s="902"/>
      <c r="E3" s="902" t="s">
        <v>22</v>
      </c>
      <c r="F3" s="902"/>
      <c r="G3" s="902"/>
      <c r="H3" s="903" t="s">
        <v>23</v>
      </c>
      <c r="I3" s="903"/>
      <c r="J3" s="904"/>
    </row>
    <row r="4" spans="1:11" x14ac:dyDescent="0.25">
      <c r="A4" s="894"/>
      <c r="B4" s="905" t="s">
        <v>24</v>
      </c>
      <c r="C4" s="905"/>
      <c r="D4" s="905"/>
      <c r="E4" s="905" t="s">
        <v>25</v>
      </c>
      <c r="F4" s="905"/>
      <c r="G4" s="905"/>
      <c r="H4" s="905" t="s">
        <v>26</v>
      </c>
      <c r="I4" s="905"/>
      <c r="J4" s="906"/>
    </row>
    <row r="5" spans="1:11" x14ac:dyDescent="0.25">
      <c r="A5" s="894"/>
      <c r="B5" s="257" t="s">
        <v>5</v>
      </c>
      <c r="C5" s="257" t="s">
        <v>6</v>
      </c>
      <c r="D5" s="257" t="s">
        <v>7</v>
      </c>
      <c r="E5" s="257" t="s">
        <v>5</v>
      </c>
      <c r="F5" s="257" t="s">
        <v>6</v>
      </c>
      <c r="G5" s="257" t="s">
        <v>7</v>
      </c>
      <c r="H5" s="257" t="s">
        <v>5</v>
      </c>
      <c r="I5" s="257" t="s">
        <v>6</v>
      </c>
      <c r="J5" s="258" t="s">
        <v>7</v>
      </c>
    </row>
    <row r="6" spans="1:11" x14ac:dyDescent="0.25">
      <c r="A6" s="895"/>
      <c r="B6" s="259" t="s">
        <v>10</v>
      </c>
      <c r="C6" s="259" t="s">
        <v>11</v>
      </c>
      <c r="D6" s="259" t="s">
        <v>12</v>
      </c>
      <c r="E6" s="259" t="s">
        <v>10</v>
      </c>
      <c r="F6" s="259" t="s">
        <v>11</v>
      </c>
      <c r="G6" s="259" t="s">
        <v>12</v>
      </c>
      <c r="H6" s="259" t="s">
        <v>10</v>
      </c>
      <c r="I6" s="259" t="s">
        <v>11</v>
      </c>
      <c r="J6" s="260" t="s">
        <v>12</v>
      </c>
    </row>
    <row r="7" spans="1:11" x14ac:dyDescent="0.25">
      <c r="A7" s="317">
        <v>2016</v>
      </c>
      <c r="B7" s="317"/>
      <c r="C7" s="317"/>
      <c r="D7" s="317"/>
      <c r="E7" s="317"/>
      <c r="F7" s="317"/>
      <c r="G7" s="317"/>
      <c r="H7" s="317"/>
      <c r="I7" s="317"/>
      <c r="J7" s="317"/>
    </row>
    <row r="8" spans="1:11" x14ac:dyDescent="0.25">
      <c r="A8" s="312" t="s">
        <v>18</v>
      </c>
      <c r="B8" s="745">
        <v>1917</v>
      </c>
      <c r="C8" s="745">
        <v>793</v>
      </c>
      <c r="D8" s="745">
        <v>1124</v>
      </c>
      <c r="E8" s="745">
        <v>1967</v>
      </c>
      <c r="F8" s="745">
        <v>859</v>
      </c>
      <c r="G8" s="745">
        <v>1108</v>
      </c>
      <c r="H8" s="745">
        <v>-50</v>
      </c>
      <c r="I8" s="745">
        <v>-66</v>
      </c>
      <c r="J8" s="745">
        <v>16</v>
      </c>
    </row>
    <row r="9" spans="1:11" x14ac:dyDescent="0.25">
      <c r="A9" s="317">
        <v>2017</v>
      </c>
      <c r="B9" s="317"/>
      <c r="C9" s="317"/>
      <c r="D9" s="317"/>
      <c r="E9" s="317"/>
      <c r="F9" s="317"/>
      <c r="G9" s="317"/>
      <c r="H9" s="317"/>
      <c r="I9" s="317"/>
      <c r="J9" s="317"/>
    </row>
    <row r="10" spans="1:11" s="104" customFormat="1" x14ac:dyDescent="0.25">
      <c r="A10" s="312" t="s">
        <v>15</v>
      </c>
      <c r="B10" s="745">
        <v>1966</v>
      </c>
      <c r="C10" s="745">
        <v>897</v>
      </c>
      <c r="D10" s="745">
        <v>1069</v>
      </c>
      <c r="E10" s="745">
        <v>2082</v>
      </c>
      <c r="F10" s="745">
        <v>958</v>
      </c>
      <c r="G10" s="745">
        <v>1124</v>
      </c>
      <c r="H10" s="745">
        <v>-116</v>
      </c>
      <c r="I10" s="745">
        <v>-61</v>
      </c>
      <c r="J10" s="745">
        <v>-55</v>
      </c>
    </row>
    <row r="11" spans="1:11" x14ac:dyDescent="0.25">
      <c r="A11" s="312" t="s">
        <v>16</v>
      </c>
      <c r="B11" s="745">
        <v>2122</v>
      </c>
      <c r="C11" s="745">
        <v>957</v>
      </c>
      <c r="D11" s="745">
        <v>1165</v>
      </c>
      <c r="E11" s="745">
        <v>2056</v>
      </c>
      <c r="F11" s="745">
        <v>916</v>
      </c>
      <c r="G11" s="745">
        <v>1140</v>
      </c>
      <c r="H11" s="745">
        <v>66</v>
      </c>
      <c r="I11" s="745">
        <v>41</v>
      </c>
      <c r="J11" s="745">
        <v>25</v>
      </c>
    </row>
    <row r="12" spans="1:11" x14ac:dyDescent="0.25">
      <c r="A12" s="312" t="s">
        <v>17</v>
      </c>
      <c r="B12" s="745">
        <v>3060</v>
      </c>
      <c r="C12" s="745">
        <v>1118</v>
      </c>
      <c r="D12" s="745">
        <v>1942</v>
      </c>
      <c r="E12" s="745">
        <v>2532</v>
      </c>
      <c r="F12" s="745">
        <v>1079</v>
      </c>
      <c r="G12" s="745">
        <v>1453</v>
      </c>
      <c r="H12" s="745">
        <v>528</v>
      </c>
      <c r="I12" s="745">
        <v>39</v>
      </c>
      <c r="J12" s="745">
        <v>489</v>
      </c>
    </row>
    <row r="13" spans="1:11" x14ac:dyDescent="0.25">
      <c r="A13" s="312" t="s">
        <v>18</v>
      </c>
      <c r="B13" s="312">
        <v>2051</v>
      </c>
      <c r="C13" s="312">
        <v>872</v>
      </c>
      <c r="D13" s="312">
        <v>1179</v>
      </c>
      <c r="E13" s="312">
        <v>1986</v>
      </c>
      <c r="F13" s="312">
        <v>828</v>
      </c>
      <c r="G13" s="312">
        <v>1158</v>
      </c>
      <c r="H13" s="312">
        <v>65</v>
      </c>
      <c r="I13" s="312">
        <v>44</v>
      </c>
      <c r="J13" s="312">
        <v>21</v>
      </c>
      <c r="K13" s="67"/>
    </row>
    <row r="14" spans="1:11" x14ac:dyDescent="0.25">
      <c r="A14" s="138">
        <v>2018</v>
      </c>
      <c r="B14" s="138"/>
      <c r="C14" s="138"/>
      <c r="D14" s="138"/>
      <c r="E14" s="138"/>
      <c r="F14" s="138"/>
      <c r="G14" s="138"/>
      <c r="H14" s="138"/>
      <c r="I14" s="138"/>
      <c r="J14" s="67"/>
    </row>
    <row r="15" spans="1:11" s="67" customFormat="1" x14ac:dyDescent="0.25">
      <c r="A15" s="434" t="s">
        <v>15</v>
      </c>
      <c r="B15" s="453">
        <v>946</v>
      </c>
      <c r="C15" s="453">
        <v>458</v>
      </c>
      <c r="D15" s="453">
        <v>488</v>
      </c>
      <c r="E15" s="453">
        <v>1106</v>
      </c>
      <c r="F15" s="453">
        <v>548</v>
      </c>
      <c r="G15" s="453">
        <v>558</v>
      </c>
      <c r="H15" s="138">
        <v>-160</v>
      </c>
      <c r="I15" s="138">
        <v>-90</v>
      </c>
      <c r="J15" s="138">
        <v>-70</v>
      </c>
    </row>
    <row r="16" spans="1:11" s="67" customFormat="1" x14ac:dyDescent="0.25">
      <c r="A16" s="434" t="s">
        <v>16</v>
      </c>
      <c r="B16" s="453">
        <v>2091</v>
      </c>
      <c r="C16" s="453">
        <v>904</v>
      </c>
      <c r="D16" s="453">
        <v>1187</v>
      </c>
      <c r="E16" s="453">
        <v>2057</v>
      </c>
      <c r="F16" s="453">
        <v>912</v>
      </c>
      <c r="G16" s="453">
        <v>1145</v>
      </c>
      <c r="H16" s="138">
        <v>34</v>
      </c>
      <c r="I16" s="138">
        <v>-8</v>
      </c>
      <c r="J16" s="138">
        <v>42</v>
      </c>
    </row>
    <row r="17" spans="1:10" s="67" customFormat="1" x14ac:dyDescent="0.25">
      <c r="A17" s="656" t="s">
        <v>17</v>
      </c>
      <c r="B17" s="543">
        <v>3328</v>
      </c>
      <c r="C17" s="543">
        <v>1480</v>
      </c>
      <c r="D17" s="543">
        <v>1848</v>
      </c>
      <c r="E17" s="543">
        <v>2982</v>
      </c>
      <c r="F17" s="543">
        <v>1320</v>
      </c>
      <c r="G17" s="543">
        <v>1662</v>
      </c>
      <c r="H17" s="657">
        <v>346</v>
      </c>
      <c r="I17" s="657">
        <v>160</v>
      </c>
      <c r="J17" s="657">
        <v>186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selection activeCell="H4" sqref="H4:T25"/>
    </sheetView>
  </sheetViews>
  <sheetFormatPr defaultRowHeight="15" x14ac:dyDescent="0.25"/>
  <cols>
    <col min="1" max="1" width="3.85546875" style="104" customWidth="1"/>
    <col min="2" max="2" width="24.85546875" style="104" customWidth="1"/>
    <col min="3" max="7" width="7.140625" style="104" customWidth="1"/>
    <col min="8" max="12" width="8" style="104" customWidth="1"/>
    <col min="13" max="13" width="8" style="161" customWidth="1"/>
    <col min="14" max="20" width="8" style="104" customWidth="1"/>
    <col min="21" max="16384" width="9.140625" style="104"/>
  </cols>
  <sheetData>
    <row r="1" spans="1:20" x14ac:dyDescent="0.25">
      <c r="A1" s="80" t="s">
        <v>29</v>
      </c>
      <c r="B1" s="105"/>
      <c r="C1" s="105"/>
      <c r="D1" s="105"/>
      <c r="E1" s="105"/>
      <c r="F1" s="105"/>
      <c r="G1" s="105"/>
      <c r="K1" s="525"/>
      <c r="L1" s="525"/>
      <c r="M1" s="104"/>
      <c r="N1" s="105"/>
      <c r="O1" s="105"/>
      <c r="P1" s="105"/>
      <c r="Q1" s="105"/>
      <c r="R1" s="105"/>
      <c r="S1" s="105"/>
    </row>
    <row r="2" spans="1:20" x14ac:dyDescent="0.25">
      <c r="A2" s="60" t="s">
        <v>30</v>
      </c>
      <c r="B2" s="105"/>
      <c r="C2" s="105"/>
      <c r="D2" s="105"/>
      <c r="E2" s="105"/>
      <c r="F2" s="105"/>
      <c r="G2" s="105"/>
      <c r="K2" s="525"/>
      <c r="L2" s="525"/>
      <c r="M2" s="104"/>
      <c r="N2" s="105"/>
      <c r="O2" s="105"/>
      <c r="P2" s="105"/>
      <c r="Q2" s="105"/>
      <c r="R2" s="105"/>
      <c r="S2" s="105"/>
    </row>
    <row r="3" spans="1:20" x14ac:dyDescent="0.25">
      <c r="B3" s="61"/>
      <c r="C3" s="61"/>
      <c r="D3" s="61"/>
      <c r="E3" s="61"/>
      <c r="F3" s="61"/>
      <c r="G3" s="61"/>
      <c r="K3" s="525"/>
      <c r="L3" s="525"/>
      <c r="T3" s="59" t="s">
        <v>31</v>
      </c>
    </row>
    <row r="4" spans="1:20" x14ac:dyDescent="0.25">
      <c r="A4" s="909"/>
      <c r="B4" s="910"/>
      <c r="C4" s="907">
        <v>2013</v>
      </c>
      <c r="D4" s="907">
        <v>2014</v>
      </c>
      <c r="E4" s="907">
        <v>2015</v>
      </c>
      <c r="F4" s="907">
        <v>2016</v>
      </c>
      <c r="G4" s="907">
        <v>2017</v>
      </c>
      <c r="H4" s="911">
        <v>2017</v>
      </c>
      <c r="I4" s="912"/>
      <c r="J4" s="913"/>
      <c r="K4" s="911">
        <v>2018</v>
      </c>
      <c r="L4" s="912"/>
      <c r="M4" s="912"/>
      <c r="N4" s="912"/>
      <c r="O4" s="912"/>
      <c r="P4" s="912"/>
      <c r="Q4" s="912"/>
      <c r="R4" s="912"/>
      <c r="S4" s="912"/>
      <c r="T4" s="912"/>
    </row>
    <row r="5" spans="1:20" ht="25.5" x14ac:dyDescent="0.25">
      <c r="A5" s="909"/>
      <c r="B5" s="910"/>
      <c r="C5" s="907"/>
      <c r="D5" s="907"/>
      <c r="E5" s="907"/>
      <c r="F5" s="907"/>
      <c r="G5" s="907"/>
      <c r="H5" s="508" t="s">
        <v>659</v>
      </c>
      <c r="I5" s="508" t="s">
        <v>754</v>
      </c>
      <c r="J5" s="653" t="s">
        <v>660</v>
      </c>
      <c r="K5" s="653" t="s">
        <v>687</v>
      </c>
      <c r="L5" s="653" t="s">
        <v>656</v>
      </c>
      <c r="M5" s="653" t="s">
        <v>657</v>
      </c>
      <c r="N5" s="508" t="s">
        <v>686</v>
      </c>
      <c r="O5" s="653" t="s">
        <v>658</v>
      </c>
      <c r="P5" s="508" t="s">
        <v>688</v>
      </c>
      <c r="Q5" s="508" t="s">
        <v>752</v>
      </c>
      <c r="R5" s="508" t="s">
        <v>753</v>
      </c>
      <c r="S5" s="508" t="s">
        <v>655</v>
      </c>
      <c r="T5" s="653" t="s">
        <v>659</v>
      </c>
    </row>
    <row r="6" spans="1:20" ht="29.25" customHeight="1" x14ac:dyDescent="0.25">
      <c r="A6" s="908" t="s">
        <v>32</v>
      </c>
      <c r="B6" s="908"/>
      <c r="C6" s="372" t="s">
        <v>1004</v>
      </c>
      <c r="D6" s="372" t="s">
        <v>1005</v>
      </c>
      <c r="E6" s="372" t="s">
        <v>1006</v>
      </c>
      <c r="F6" s="667">
        <v>1344</v>
      </c>
      <c r="G6" s="529">
        <v>1331</v>
      </c>
      <c r="H6" s="527">
        <v>1332</v>
      </c>
      <c r="I6" s="527">
        <v>1334</v>
      </c>
      <c r="J6" s="528">
        <v>1338</v>
      </c>
      <c r="K6" s="432">
        <v>1321</v>
      </c>
      <c r="L6" s="432">
        <v>1349</v>
      </c>
      <c r="M6" s="526">
        <v>1346</v>
      </c>
      <c r="N6" s="526">
        <v>1345</v>
      </c>
      <c r="O6" s="729">
        <v>1356</v>
      </c>
      <c r="P6" s="729">
        <v>1360</v>
      </c>
      <c r="Q6" s="774">
        <v>1361</v>
      </c>
      <c r="R6" s="814">
        <v>1364</v>
      </c>
      <c r="S6" s="814">
        <v>1368</v>
      </c>
      <c r="T6" s="860">
        <v>1372</v>
      </c>
    </row>
    <row r="7" spans="1:20" ht="38.25" x14ac:dyDescent="0.25">
      <c r="A7" s="263" t="s">
        <v>33</v>
      </c>
      <c r="B7" s="264" t="s">
        <v>34</v>
      </c>
      <c r="C7" s="372" t="s">
        <v>1007</v>
      </c>
      <c r="D7" s="372" t="s">
        <v>1008</v>
      </c>
      <c r="E7" s="372" t="s">
        <v>1009</v>
      </c>
      <c r="F7" s="667">
        <v>1147</v>
      </c>
      <c r="G7" s="529">
        <v>1165</v>
      </c>
      <c r="H7" s="527">
        <v>1179</v>
      </c>
      <c r="I7" s="527">
        <v>1173</v>
      </c>
      <c r="J7" s="528">
        <v>1160</v>
      </c>
      <c r="K7" s="432">
        <v>1128</v>
      </c>
      <c r="L7" s="432">
        <v>1149</v>
      </c>
      <c r="M7" s="526">
        <v>1116</v>
      </c>
      <c r="N7" s="526">
        <v>1151</v>
      </c>
      <c r="O7" s="526">
        <v>1168</v>
      </c>
      <c r="P7" s="526">
        <v>1189</v>
      </c>
      <c r="Q7" s="775">
        <v>1178</v>
      </c>
      <c r="R7" s="815">
        <v>1181</v>
      </c>
      <c r="S7" s="815">
        <v>1163</v>
      </c>
      <c r="T7" s="860">
        <v>1140</v>
      </c>
    </row>
    <row r="8" spans="1:20" ht="25.5" x14ac:dyDescent="0.25">
      <c r="A8" s="263" t="s">
        <v>35</v>
      </c>
      <c r="B8" s="264" t="s">
        <v>36</v>
      </c>
      <c r="C8" s="372" t="s">
        <v>1010</v>
      </c>
      <c r="D8" s="372" t="s">
        <v>1011</v>
      </c>
      <c r="E8" s="372" t="s">
        <v>1012</v>
      </c>
      <c r="F8" s="667">
        <v>1769</v>
      </c>
      <c r="G8" s="529">
        <v>1771</v>
      </c>
      <c r="H8" s="527">
        <v>1803</v>
      </c>
      <c r="I8" s="527">
        <v>1783</v>
      </c>
      <c r="J8" s="528">
        <v>1767</v>
      </c>
      <c r="K8" s="432">
        <v>1757</v>
      </c>
      <c r="L8" s="432">
        <v>1805</v>
      </c>
      <c r="M8" s="526">
        <v>1793</v>
      </c>
      <c r="N8" s="526">
        <v>1776</v>
      </c>
      <c r="O8" s="526">
        <v>1875</v>
      </c>
      <c r="P8" s="526">
        <v>1837</v>
      </c>
      <c r="Q8" s="775">
        <v>1843</v>
      </c>
      <c r="R8" s="815">
        <v>1812</v>
      </c>
      <c r="S8" s="815">
        <v>1803</v>
      </c>
      <c r="T8" s="860">
        <v>1875</v>
      </c>
    </row>
    <row r="9" spans="1:20" ht="25.5" x14ac:dyDescent="0.25">
      <c r="A9" s="263" t="s">
        <v>37</v>
      </c>
      <c r="B9" s="264" t="s">
        <v>38</v>
      </c>
      <c r="C9" s="372">
        <v>925</v>
      </c>
      <c r="D9" s="372">
        <v>925</v>
      </c>
      <c r="E9" s="372">
        <v>937</v>
      </c>
      <c r="F9" s="667">
        <v>960</v>
      </c>
      <c r="G9" s="529">
        <v>968</v>
      </c>
      <c r="H9" s="527">
        <v>971</v>
      </c>
      <c r="I9" s="527">
        <v>983</v>
      </c>
      <c r="J9" s="528">
        <v>1004</v>
      </c>
      <c r="K9" s="432">
        <v>1002</v>
      </c>
      <c r="L9" s="432">
        <v>996</v>
      </c>
      <c r="M9" s="526">
        <v>981</v>
      </c>
      <c r="N9" s="526">
        <v>1007</v>
      </c>
      <c r="O9" s="526">
        <v>1001</v>
      </c>
      <c r="P9" s="526">
        <v>1021</v>
      </c>
      <c r="Q9" s="775">
        <v>1030</v>
      </c>
      <c r="R9" s="815">
        <v>1025</v>
      </c>
      <c r="S9" s="815">
        <v>1020</v>
      </c>
      <c r="T9" s="860">
        <v>1032</v>
      </c>
    </row>
    <row r="10" spans="1:20" ht="66" customHeight="1" x14ac:dyDescent="0.25">
      <c r="A10" s="263" t="s">
        <v>39</v>
      </c>
      <c r="B10" s="264" t="s">
        <v>40</v>
      </c>
      <c r="C10" s="372" t="s">
        <v>1013</v>
      </c>
      <c r="D10" s="372" t="s">
        <v>1014</v>
      </c>
      <c r="E10" s="372" t="s">
        <v>1015</v>
      </c>
      <c r="F10" s="667">
        <v>1755</v>
      </c>
      <c r="G10" s="529">
        <v>1760</v>
      </c>
      <c r="H10" s="527">
        <v>1757</v>
      </c>
      <c r="I10" s="527">
        <v>1762</v>
      </c>
      <c r="J10" s="528">
        <v>1765</v>
      </c>
      <c r="K10" s="432">
        <v>1814</v>
      </c>
      <c r="L10" s="432">
        <v>1835</v>
      </c>
      <c r="M10" s="526">
        <v>1803</v>
      </c>
      <c r="N10" s="526">
        <v>1810</v>
      </c>
      <c r="O10" s="526">
        <v>1872</v>
      </c>
      <c r="P10" s="526">
        <v>1858</v>
      </c>
      <c r="Q10" s="775">
        <v>1860</v>
      </c>
      <c r="R10" s="815">
        <v>1865</v>
      </c>
      <c r="S10" s="815">
        <v>1872</v>
      </c>
      <c r="T10" s="860">
        <v>1894</v>
      </c>
    </row>
    <row r="11" spans="1:20" ht="89.25" x14ac:dyDescent="0.25">
      <c r="A11" s="263" t="s">
        <v>41</v>
      </c>
      <c r="B11" s="264" t="s">
        <v>42</v>
      </c>
      <c r="C11" s="372" t="s">
        <v>1016</v>
      </c>
      <c r="D11" s="372" t="s">
        <v>1017</v>
      </c>
      <c r="E11" s="372" t="s">
        <v>1018</v>
      </c>
      <c r="F11" s="667">
        <v>1101</v>
      </c>
      <c r="G11" s="529">
        <v>1114</v>
      </c>
      <c r="H11" s="527">
        <v>1129</v>
      </c>
      <c r="I11" s="527">
        <v>1133</v>
      </c>
      <c r="J11" s="528">
        <v>1135</v>
      </c>
      <c r="K11" s="432">
        <v>1167</v>
      </c>
      <c r="L11" s="432">
        <v>1175</v>
      </c>
      <c r="M11" s="526">
        <v>1160</v>
      </c>
      <c r="N11" s="526">
        <v>1176</v>
      </c>
      <c r="O11" s="526">
        <v>1190</v>
      </c>
      <c r="P11" s="526">
        <v>1203</v>
      </c>
      <c r="Q11" s="775">
        <v>1203</v>
      </c>
      <c r="R11" s="815">
        <v>1208</v>
      </c>
      <c r="S11" s="815">
        <v>1225</v>
      </c>
      <c r="T11" s="860">
        <v>1243</v>
      </c>
    </row>
    <row r="12" spans="1:20" ht="25.5" x14ac:dyDescent="0.25">
      <c r="A12" s="263" t="s">
        <v>43</v>
      </c>
      <c r="B12" s="264" t="s">
        <v>44</v>
      </c>
      <c r="C12" s="372">
        <v>907</v>
      </c>
      <c r="D12" s="372">
        <v>849</v>
      </c>
      <c r="E12" s="372">
        <v>831</v>
      </c>
      <c r="F12" s="667">
        <v>857</v>
      </c>
      <c r="G12" s="529">
        <v>874</v>
      </c>
      <c r="H12" s="527">
        <v>866</v>
      </c>
      <c r="I12" s="527">
        <v>879</v>
      </c>
      <c r="J12" s="528">
        <v>882</v>
      </c>
      <c r="K12" s="432">
        <v>894</v>
      </c>
      <c r="L12" s="432">
        <v>897</v>
      </c>
      <c r="M12" s="526">
        <v>881</v>
      </c>
      <c r="N12" s="526">
        <v>892</v>
      </c>
      <c r="O12" s="526">
        <v>891</v>
      </c>
      <c r="P12" s="526">
        <v>909</v>
      </c>
      <c r="Q12" s="775">
        <v>897</v>
      </c>
      <c r="R12" s="815">
        <v>912</v>
      </c>
      <c r="S12" s="815">
        <v>941</v>
      </c>
      <c r="T12" s="860">
        <v>938</v>
      </c>
    </row>
    <row r="13" spans="1:20" ht="63.75" x14ac:dyDescent="0.25">
      <c r="A13" s="263" t="s">
        <v>45</v>
      </c>
      <c r="B13" s="264" t="s">
        <v>46</v>
      </c>
      <c r="C13" s="372">
        <v>996</v>
      </c>
      <c r="D13" s="372">
        <v>973</v>
      </c>
      <c r="E13" s="372">
        <v>961</v>
      </c>
      <c r="F13" s="667">
        <v>935</v>
      </c>
      <c r="G13" s="529">
        <v>939</v>
      </c>
      <c r="H13" s="527">
        <v>947</v>
      </c>
      <c r="I13" s="527">
        <v>949</v>
      </c>
      <c r="J13" s="528">
        <v>953</v>
      </c>
      <c r="K13" s="432">
        <v>951</v>
      </c>
      <c r="L13" s="432">
        <v>973</v>
      </c>
      <c r="M13" s="526">
        <v>963</v>
      </c>
      <c r="N13" s="526">
        <v>972</v>
      </c>
      <c r="O13" s="526">
        <v>994</v>
      </c>
      <c r="P13" s="526">
        <v>988</v>
      </c>
      <c r="Q13" s="775">
        <v>977</v>
      </c>
      <c r="R13" s="815">
        <v>989</v>
      </c>
      <c r="S13" s="815">
        <v>991</v>
      </c>
      <c r="T13" s="860">
        <v>1028</v>
      </c>
    </row>
    <row r="14" spans="1:20" ht="25.5" x14ac:dyDescent="0.25">
      <c r="A14" s="263" t="s">
        <v>47</v>
      </c>
      <c r="B14" s="264" t="s">
        <v>48</v>
      </c>
      <c r="C14" s="372" t="s">
        <v>1019</v>
      </c>
      <c r="D14" s="372">
        <v>992</v>
      </c>
      <c r="E14" s="372" t="s">
        <v>1020</v>
      </c>
      <c r="F14" s="667">
        <v>1004</v>
      </c>
      <c r="G14" s="529">
        <v>1009</v>
      </c>
      <c r="H14" s="527">
        <v>1009</v>
      </c>
      <c r="I14" s="527">
        <v>999</v>
      </c>
      <c r="J14" s="528">
        <v>1009</v>
      </c>
      <c r="K14" s="432">
        <v>1008</v>
      </c>
      <c r="L14" s="432">
        <v>1017</v>
      </c>
      <c r="M14" s="526">
        <v>1008</v>
      </c>
      <c r="N14" s="526">
        <v>1013</v>
      </c>
      <c r="O14" s="526">
        <v>1020</v>
      </c>
      <c r="P14" s="526">
        <v>1040</v>
      </c>
      <c r="Q14" s="775">
        <v>1034</v>
      </c>
      <c r="R14" s="815">
        <v>1017</v>
      </c>
      <c r="S14" s="815">
        <v>1042</v>
      </c>
      <c r="T14" s="860">
        <v>1041</v>
      </c>
    </row>
    <row r="15" spans="1:20" ht="64.5" customHeight="1" x14ac:dyDescent="0.25">
      <c r="A15" s="263" t="s">
        <v>49</v>
      </c>
      <c r="B15" s="264" t="s">
        <v>50</v>
      </c>
      <c r="C15" s="372">
        <v>883</v>
      </c>
      <c r="D15" s="372">
        <v>892</v>
      </c>
      <c r="E15" s="372">
        <v>931</v>
      </c>
      <c r="F15" s="667">
        <v>895</v>
      </c>
      <c r="G15" s="529">
        <v>897</v>
      </c>
      <c r="H15" s="527">
        <v>897</v>
      </c>
      <c r="I15" s="527">
        <v>873</v>
      </c>
      <c r="J15" s="528">
        <v>937</v>
      </c>
      <c r="K15" s="432">
        <v>891</v>
      </c>
      <c r="L15" s="432">
        <v>917</v>
      </c>
      <c r="M15" s="526">
        <v>893</v>
      </c>
      <c r="N15" s="526">
        <v>894</v>
      </c>
      <c r="O15" s="526">
        <v>896</v>
      </c>
      <c r="P15" s="526">
        <v>896</v>
      </c>
      <c r="Q15" s="775">
        <v>881</v>
      </c>
      <c r="R15" s="815">
        <v>876</v>
      </c>
      <c r="S15" s="815">
        <v>903</v>
      </c>
      <c r="T15" s="860">
        <v>905</v>
      </c>
    </row>
    <row r="16" spans="1:20" ht="25.5" x14ac:dyDescent="0.25">
      <c r="A16" s="263" t="s">
        <v>51</v>
      </c>
      <c r="B16" s="264" t="s">
        <v>52</v>
      </c>
      <c r="C16" s="372" t="s">
        <v>1021</v>
      </c>
      <c r="D16" s="372" t="s">
        <v>1022</v>
      </c>
      <c r="E16" s="372" t="s">
        <v>1023</v>
      </c>
      <c r="F16" s="667">
        <v>1928</v>
      </c>
      <c r="G16" s="529">
        <v>1882</v>
      </c>
      <c r="H16" s="527">
        <v>1897</v>
      </c>
      <c r="I16" s="527">
        <v>1894</v>
      </c>
      <c r="J16" s="528">
        <v>1910</v>
      </c>
      <c r="K16" s="432">
        <v>1343</v>
      </c>
      <c r="L16" s="432">
        <v>1975</v>
      </c>
      <c r="M16" s="526">
        <v>2227</v>
      </c>
      <c r="N16" s="526">
        <v>2028</v>
      </c>
      <c r="O16" s="526">
        <v>1973</v>
      </c>
      <c r="P16" s="526">
        <v>1957</v>
      </c>
      <c r="Q16" s="775">
        <v>1963</v>
      </c>
      <c r="R16" s="815">
        <v>1984</v>
      </c>
      <c r="S16" s="815">
        <v>1997</v>
      </c>
      <c r="T16" s="860">
        <v>1959</v>
      </c>
    </row>
    <row r="17" spans="1:20" ht="38.25" x14ac:dyDescent="0.25">
      <c r="A17" s="263" t="s">
        <v>53</v>
      </c>
      <c r="B17" s="264" t="s">
        <v>54</v>
      </c>
      <c r="C17" s="372" t="s">
        <v>1024</v>
      </c>
      <c r="D17" s="372" t="s">
        <v>1025</v>
      </c>
      <c r="E17" s="372" t="s">
        <v>1026</v>
      </c>
      <c r="F17" s="667">
        <v>2071</v>
      </c>
      <c r="G17" s="529">
        <v>2159</v>
      </c>
      <c r="H17" s="527">
        <v>2153</v>
      </c>
      <c r="I17" s="527">
        <v>2155</v>
      </c>
      <c r="J17" s="528">
        <v>2146</v>
      </c>
      <c r="K17" s="432">
        <v>2120</v>
      </c>
      <c r="L17" s="432">
        <v>2217</v>
      </c>
      <c r="M17" s="526">
        <v>2226</v>
      </c>
      <c r="N17" s="526">
        <v>2201</v>
      </c>
      <c r="O17" s="526">
        <v>2149</v>
      </c>
      <c r="P17" s="526">
        <v>2195</v>
      </c>
      <c r="Q17" s="775">
        <v>2206</v>
      </c>
      <c r="R17" s="815">
        <v>2351</v>
      </c>
      <c r="S17" s="815">
        <v>2282</v>
      </c>
      <c r="T17" s="860">
        <v>2166</v>
      </c>
    </row>
    <row r="18" spans="1:20" ht="25.5" x14ac:dyDescent="0.25">
      <c r="A18" s="263" t="s">
        <v>55</v>
      </c>
      <c r="B18" s="264" t="s">
        <v>56</v>
      </c>
      <c r="C18" s="372" t="s">
        <v>1027</v>
      </c>
      <c r="D18" s="372" t="s">
        <v>1028</v>
      </c>
      <c r="E18" s="372" t="s">
        <v>1029</v>
      </c>
      <c r="F18" s="667">
        <v>1090</v>
      </c>
      <c r="G18" s="529">
        <v>996</v>
      </c>
      <c r="H18" s="527">
        <v>968</v>
      </c>
      <c r="I18" s="527">
        <v>995</v>
      </c>
      <c r="J18" s="528">
        <v>1000</v>
      </c>
      <c r="K18" s="432">
        <v>1001</v>
      </c>
      <c r="L18" s="432">
        <v>1001</v>
      </c>
      <c r="M18" s="526">
        <v>990</v>
      </c>
      <c r="N18" s="526">
        <v>1009</v>
      </c>
      <c r="O18" s="526">
        <v>1012</v>
      </c>
      <c r="P18" s="526">
        <v>1016</v>
      </c>
      <c r="Q18" s="775">
        <v>982</v>
      </c>
      <c r="R18" s="815">
        <v>969</v>
      </c>
      <c r="S18" s="815">
        <v>1012</v>
      </c>
      <c r="T18" s="860">
        <v>1070</v>
      </c>
    </row>
    <row r="19" spans="1:20" ht="51" x14ac:dyDescent="0.25">
      <c r="A19" s="263" t="s">
        <v>57</v>
      </c>
      <c r="B19" s="264" t="s">
        <v>58</v>
      </c>
      <c r="C19" s="372" t="s">
        <v>1030</v>
      </c>
      <c r="D19" s="372" t="s">
        <v>1031</v>
      </c>
      <c r="E19" s="372" t="s">
        <v>1032</v>
      </c>
      <c r="F19" s="667">
        <v>1291</v>
      </c>
      <c r="G19" s="529">
        <v>1458</v>
      </c>
      <c r="H19" s="527">
        <v>1423</v>
      </c>
      <c r="I19" s="527">
        <v>1430</v>
      </c>
      <c r="J19" s="528">
        <v>1413</v>
      </c>
      <c r="K19" s="432">
        <v>1476</v>
      </c>
      <c r="L19" s="432">
        <v>1458</v>
      </c>
      <c r="M19" s="526">
        <v>1412</v>
      </c>
      <c r="N19" s="526">
        <v>1421</v>
      </c>
      <c r="O19" s="526">
        <v>1428</v>
      </c>
      <c r="P19" s="526">
        <v>1434</v>
      </c>
      <c r="Q19" s="775">
        <v>1479</v>
      </c>
      <c r="R19" s="815">
        <v>1446</v>
      </c>
      <c r="S19" s="815">
        <v>1452</v>
      </c>
      <c r="T19" s="860">
        <v>1433</v>
      </c>
    </row>
    <row r="20" spans="1:20" ht="51" x14ac:dyDescent="0.25">
      <c r="A20" s="263" t="s">
        <v>59</v>
      </c>
      <c r="B20" s="264" t="s">
        <v>60</v>
      </c>
      <c r="C20" s="372">
        <v>893</v>
      </c>
      <c r="D20" s="372">
        <v>769</v>
      </c>
      <c r="E20" s="372">
        <v>825</v>
      </c>
      <c r="F20" s="667">
        <v>825</v>
      </c>
      <c r="G20" s="529">
        <v>879</v>
      </c>
      <c r="H20" s="527">
        <v>905</v>
      </c>
      <c r="I20" s="527">
        <v>894</v>
      </c>
      <c r="J20" s="528">
        <v>874</v>
      </c>
      <c r="K20" s="432">
        <v>886</v>
      </c>
      <c r="L20" s="432">
        <v>889</v>
      </c>
      <c r="M20" s="526">
        <v>906</v>
      </c>
      <c r="N20" s="526">
        <v>904</v>
      </c>
      <c r="O20" s="526">
        <v>912</v>
      </c>
      <c r="P20" s="526">
        <v>909</v>
      </c>
      <c r="Q20" s="775">
        <v>924</v>
      </c>
      <c r="R20" s="815">
        <v>912</v>
      </c>
      <c r="S20" s="815">
        <v>914</v>
      </c>
      <c r="T20" s="860">
        <v>924</v>
      </c>
    </row>
    <row r="21" spans="1:20" ht="51" customHeight="1" x14ac:dyDescent="0.25">
      <c r="A21" s="263" t="s">
        <v>61</v>
      </c>
      <c r="B21" s="264" t="s">
        <v>62</v>
      </c>
      <c r="C21" s="372" t="s">
        <v>1033</v>
      </c>
      <c r="D21" s="372" t="s">
        <v>1034</v>
      </c>
      <c r="E21" s="372" t="s">
        <v>1035</v>
      </c>
      <c r="F21" s="667">
        <v>1816</v>
      </c>
      <c r="G21" s="529">
        <v>1789</v>
      </c>
      <c r="H21" s="527">
        <v>1786</v>
      </c>
      <c r="I21" s="527">
        <v>1795</v>
      </c>
      <c r="J21" s="528">
        <v>1799</v>
      </c>
      <c r="K21" s="432">
        <v>1798</v>
      </c>
      <c r="L21" s="432">
        <v>1819</v>
      </c>
      <c r="M21" s="526">
        <v>1806</v>
      </c>
      <c r="N21" s="526">
        <v>1818</v>
      </c>
      <c r="O21" s="526">
        <v>1823</v>
      </c>
      <c r="P21" s="526">
        <v>1817</v>
      </c>
      <c r="Q21" s="775">
        <v>1814</v>
      </c>
      <c r="R21" s="815">
        <v>1816</v>
      </c>
      <c r="S21" s="815">
        <v>1820</v>
      </c>
      <c r="T21" s="860">
        <v>1813</v>
      </c>
    </row>
    <row r="22" spans="1:20" ht="25.5" x14ac:dyDescent="0.25">
      <c r="A22" s="263" t="s">
        <v>63</v>
      </c>
      <c r="B22" s="265" t="s">
        <v>64</v>
      </c>
      <c r="C22" s="372" t="s">
        <v>1036</v>
      </c>
      <c r="D22" s="372" t="s">
        <v>1037</v>
      </c>
      <c r="E22" s="372" t="s">
        <v>1038</v>
      </c>
      <c r="F22" s="667">
        <v>1387</v>
      </c>
      <c r="G22" s="529">
        <v>1348</v>
      </c>
      <c r="H22" s="527">
        <v>1348</v>
      </c>
      <c r="I22" s="527">
        <v>1351</v>
      </c>
      <c r="J22" s="528">
        <v>1322</v>
      </c>
      <c r="K22" s="432">
        <v>1360</v>
      </c>
      <c r="L22" s="432">
        <v>1339</v>
      </c>
      <c r="M22" s="526">
        <v>1352</v>
      </c>
      <c r="N22" s="526">
        <v>1357</v>
      </c>
      <c r="O22" s="526">
        <v>1357</v>
      </c>
      <c r="P22" s="526">
        <v>1363</v>
      </c>
      <c r="Q22" s="775">
        <v>1358</v>
      </c>
      <c r="R22" s="815">
        <v>1361</v>
      </c>
      <c r="S22" s="815">
        <v>1378</v>
      </c>
      <c r="T22" s="860">
        <v>1351</v>
      </c>
    </row>
    <row r="23" spans="1:20" ht="51" x14ac:dyDescent="0.25">
      <c r="A23" s="263" t="s">
        <v>65</v>
      </c>
      <c r="B23" s="264" t="s">
        <v>66</v>
      </c>
      <c r="C23" s="372" t="s">
        <v>1039</v>
      </c>
      <c r="D23" s="372" t="s">
        <v>1040</v>
      </c>
      <c r="E23" s="372" t="s">
        <v>1041</v>
      </c>
      <c r="F23" s="667">
        <v>1719</v>
      </c>
      <c r="G23" s="529">
        <v>1690</v>
      </c>
      <c r="H23" s="527">
        <v>1692</v>
      </c>
      <c r="I23" s="527">
        <v>1666</v>
      </c>
      <c r="J23" s="528">
        <v>1673</v>
      </c>
      <c r="K23" s="432">
        <v>1683</v>
      </c>
      <c r="L23" s="432">
        <v>1691</v>
      </c>
      <c r="M23" s="526">
        <v>1690</v>
      </c>
      <c r="N23" s="526">
        <v>1658</v>
      </c>
      <c r="O23" s="526">
        <v>1678</v>
      </c>
      <c r="P23" s="526">
        <v>1683</v>
      </c>
      <c r="Q23" s="775">
        <v>1695</v>
      </c>
      <c r="R23" s="815">
        <v>1671</v>
      </c>
      <c r="S23" s="815">
        <v>1676</v>
      </c>
      <c r="T23" s="860">
        <v>1711</v>
      </c>
    </row>
    <row r="24" spans="1:20" ht="42" customHeight="1" x14ac:dyDescent="0.25">
      <c r="A24" s="162" t="s">
        <v>67</v>
      </c>
      <c r="B24" s="261" t="s">
        <v>68</v>
      </c>
      <c r="C24" s="432">
        <v>919</v>
      </c>
      <c r="D24" s="432">
        <v>913</v>
      </c>
      <c r="E24" s="432">
        <v>885</v>
      </c>
      <c r="F24" s="668">
        <v>878</v>
      </c>
      <c r="G24" s="526">
        <v>901</v>
      </c>
      <c r="H24" s="527">
        <v>899</v>
      </c>
      <c r="I24" s="527">
        <v>901</v>
      </c>
      <c r="J24" s="528">
        <v>895</v>
      </c>
      <c r="K24" s="432">
        <v>910</v>
      </c>
      <c r="L24" s="432">
        <v>921</v>
      </c>
      <c r="M24" s="526">
        <v>925</v>
      </c>
      <c r="N24" s="526">
        <v>917</v>
      </c>
      <c r="O24" s="526">
        <v>923</v>
      </c>
      <c r="P24" s="526">
        <v>920</v>
      </c>
      <c r="Q24" s="775">
        <v>923</v>
      </c>
      <c r="R24" s="815">
        <v>926</v>
      </c>
      <c r="S24" s="815">
        <v>922</v>
      </c>
      <c r="T24" s="860">
        <v>950</v>
      </c>
    </row>
    <row r="25" spans="1:20" ht="25.5" x14ac:dyDescent="0.25">
      <c r="A25" s="322" t="s">
        <v>69</v>
      </c>
      <c r="B25" s="464" t="s">
        <v>70</v>
      </c>
      <c r="C25" s="465" t="s">
        <v>1042</v>
      </c>
      <c r="D25" s="465" t="s">
        <v>1043</v>
      </c>
      <c r="E25" s="465" t="s">
        <v>1044</v>
      </c>
      <c r="F25" s="669">
        <v>1104</v>
      </c>
      <c r="G25" s="530">
        <v>1314</v>
      </c>
      <c r="H25" s="776">
        <v>1334</v>
      </c>
      <c r="I25" s="776">
        <v>1346</v>
      </c>
      <c r="J25" s="776">
        <v>1366</v>
      </c>
      <c r="K25" s="465">
        <v>1255</v>
      </c>
      <c r="L25" s="465">
        <v>1218</v>
      </c>
      <c r="M25" s="530">
        <v>1247</v>
      </c>
      <c r="N25" s="530">
        <v>1245</v>
      </c>
      <c r="O25" s="530">
        <v>1202</v>
      </c>
      <c r="P25" s="530">
        <v>1257</v>
      </c>
      <c r="Q25" s="777">
        <v>1210</v>
      </c>
      <c r="R25" s="816">
        <v>1240</v>
      </c>
      <c r="S25" s="816">
        <v>1230</v>
      </c>
      <c r="T25" s="861">
        <v>1314</v>
      </c>
    </row>
    <row r="26" spans="1:20" x14ac:dyDescent="0.25">
      <c r="H26" s="469"/>
      <c r="I26" s="470"/>
      <c r="J26" s="469"/>
      <c r="K26" s="469"/>
      <c r="L26" s="469"/>
      <c r="M26" s="469"/>
      <c r="N26" s="469"/>
      <c r="O26" s="469"/>
      <c r="P26" s="469"/>
      <c r="Q26" s="469"/>
      <c r="R26" s="469"/>
      <c r="S26" s="469"/>
      <c r="T26" s="469"/>
    </row>
  </sheetData>
  <mergeCells count="9">
    <mergeCell ref="H4:J4"/>
    <mergeCell ref="K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zoomScale="85" zoomScaleNormal="85" workbookViewId="0">
      <selection activeCell="H4" sqref="H4:T25"/>
    </sheetView>
  </sheetViews>
  <sheetFormatPr defaultRowHeight="15" x14ac:dyDescent="0.25"/>
  <cols>
    <col min="1" max="1" width="4.7109375" style="104" customWidth="1"/>
    <col min="2" max="2" width="25.42578125" style="104" customWidth="1"/>
    <col min="3" max="7" width="8.140625" style="87" customWidth="1"/>
    <col min="8" max="19" width="8.85546875" style="87" customWidth="1"/>
    <col min="20" max="16384" width="9.140625" style="104"/>
  </cols>
  <sheetData>
    <row r="1" spans="1:25" x14ac:dyDescent="0.25">
      <c r="A1" s="80" t="s">
        <v>1226</v>
      </c>
      <c r="B1" s="97"/>
      <c r="C1" s="97"/>
      <c r="D1" s="97"/>
      <c r="E1" s="97"/>
      <c r="F1" s="97"/>
      <c r="G1" s="97"/>
      <c r="I1" s="97"/>
    </row>
    <row r="2" spans="1:25" x14ac:dyDescent="0.25">
      <c r="A2" s="60" t="s">
        <v>1227</v>
      </c>
      <c r="B2" s="82"/>
      <c r="C2" s="82"/>
      <c r="D2" s="82"/>
      <c r="E2" s="82"/>
      <c r="F2" s="82"/>
      <c r="G2" s="82"/>
      <c r="I2" s="97"/>
    </row>
    <row r="3" spans="1:25" x14ac:dyDescent="0.25">
      <c r="B3" s="61"/>
      <c r="C3" s="82"/>
      <c r="D3" s="82"/>
      <c r="E3" s="82"/>
      <c r="F3" s="82"/>
      <c r="G3" s="82"/>
      <c r="T3" s="62" t="s">
        <v>31</v>
      </c>
    </row>
    <row r="4" spans="1:25" x14ac:dyDescent="0.25">
      <c r="A4" s="917"/>
      <c r="B4" s="918"/>
      <c r="C4" s="914">
        <v>2013</v>
      </c>
      <c r="D4" s="914">
        <v>2014</v>
      </c>
      <c r="E4" s="914">
        <v>2015</v>
      </c>
      <c r="F4" s="914">
        <v>2016</v>
      </c>
      <c r="G4" s="915">
        <v>2017</v>
      </c>
      <c r="H4" s="919">
        <v>2017</v>
      </c>
      <c r="I4" s="920"/>
      <c r="J4" s="921"/>
      <c r="K4" s="922">
        <v>2018</v>
      </c>
      <c r="L4" s="923"/>
      <c r="M4" s="923"/>
      <c r="N4" s="923"/>
      <c r="O4" s="923"/>
      <c r="P4" s="923"/>
      <c r="Q4" s="923"/>
      <c r="R4" s="923"/>
      <c r="S4" s="923"/>
      <c r="T4" s="923"/>
    </row>
    <row r="5" spans="1:25" ht="25.5" x14ac:dyDescent="0.25">
      <c r="A5" s="917"/>
      <c r="B5" s="918"/>
      <c r="C5" s="914"/>
      <c r="D5" s="914"/>
      <c r="E5" s="914"/>
      <c r="F5" s="914"/>
      <c r="G5" s="916"/>
      <c r="H5" s="855" t="s">
        <v>573</v>
      </c>
      <c r="I5" s="817" t="s">
        <v>574</v>
      </c>
      <c r="J5" s="817" t="s">
        <v>575</v>
      </c>
      <c r="K5" s="783" t="s">
        <v>687</v>
      </c>
      <c r="L5" s="783" t="s">
        <v>656</v>
      </c>
      <c r="M5" s="783" t="s">
        <v>657</v>
      </c>
      <c r="N5" s="423" t="s">
        <v>377</v>
      </c>
      <c r="O5" s="855" t="s">
        <v>378</v>
      </c>
      <c r="P5" s="855" t="s">
        <v>718</v>
      </c>
      <c r="Q5" s="855" t="s">
        <v>750</v>
      </c>
      <c r="R5" s="855" t="s">
        <v>751</v>
      </c>
      <c r="S5" s="423" t="s">
        <v>572</v>
      </c>
      <c r="T5" s="862" t="s">
        <v>573</v>
      </c>
    </row>
    <row r="6" spans="1:25" ht="26.25" customHeight="1" x14ac:dyDescent="0.25">
      <c r="A6" s="908" t="s">
        <v>32</v>
      </c>
      <c r="B6" s="908"/>
      <c r="C6" s="373">
        <v>808</v>
      </c>
      <c r="D6" s="373">
        <v>825</v>
      </c>
      <c r="E6" s="373">
        <v>831</v>
      </c>
      <c r="F6" s="531">
        <v>836</v>
      </c>
      <c r="G6" s="531">
        <v>831</v>
      </c>
      <c r="H6" s="532">
        <v>831</v>
      </c>
      <c r="I6" s="532">
        <v>832</v>
      </c>
      <c r="J6" s="532">
        <v>835</v>
      </c>
      <c r="K6" s="534">
        <v>825</v>
      </c>
      <c r="L6" s="534">
        <v>841</v>
      </c>
      <c r="M6" s="534">
        <v>840</v>
      </c>
      <c r="N6" s="693">
        <v>840</v>
      </c>
      <c r="O6" s="693">
        <v>847</v>
      </c>
      <c r="P6" s="693">
        <v>849</v>
      </c>
      <c r="Q6" s="774">
        <v>848</v>
      </c>
      <c r="R6" s="815">
        <v>852</v>
      </c>
      <c r="S6" s="863">
        <v>881</v>
      </c>
      <c r="T6" s="864">
        <v>884</v>
      </c>
    </row>
    <row r="7" spans="1:25" ht="38.25" x14ac:dyDescent="0.25">
      <c r="A7" s="263" t="s">
        <v>33</v>
      </c>
      <c r="B7" s="264" t="s">
        <v>34</v>
      </c>
      <c r="C7" s="373">
        <v>650</v>
      </c>
      <c r="D7" s="373">
        <v>675</v>
      </c>
      <c r="E7" s="373">
        <v>682</v>
      </c>
      <c r="F7" s="531">
        <v>710</v>
      </c>
      <c r="G7" s="531">
        <v>725</v>
      </c>
      <c r="H7" s="532">
        <v>732</v>
      </c>
      <c r="I7" s="532">
        <v>730</v>
      </c>
      <c r="J7" s="532">
        <v>721</v>
      </c>
      <c r="K7" s="534">
        <v>701</v>
      </c>
      <c r="L7" s="534">
        <v>716</v>
      </c>
      <c r="M7" s="534">
        <v>697</v>
      </c>
      <c r="N7" s="534">
        <v>716</v>
      </c>
      <c r="O7" s="534">
        <v>729</v>
      </c>
      <c r="P7" s="534">
        <v>739</v>
      </c>
      <c r="Q7" s="775">
        <v>733</v>
      </c>
      <c r="R7" s="815">
        <v>734</v>
      </c>
      <c r="S7" s="815">
        <v>750</v>
      </c>
      <c r="T7" s="484">
        <v>735</v>
      </c>
      <c r="Y7" s="666"/>
    </row>
    <row r="8" spans="1:25" ht="25.5" x14ac:dyDescent="0.25">
      <c r="A8" s="263" t="s">
        <v>35</v>
      </c>
      <c r="B8" s="264" t="s">
        <v>36</v>
      </c>
      <c r="C8" s="373" t="s">
        <v>758</v>
      </c>
      <c r="D8" s="373" t="s">
        <v>759</v>
      </c>
      <c r="E8" s="373" t="s">
        <v>760</v>
      </c>
      <c r="F8" s="531">
        <v>1090</v>
      </c>
      <c r="G8" s="531">
        <v>1084</v>
      </c>
      <c r="H8" s="532">
        <v>1100</v>
      </c>
      <c r="I8" s="532">
        <v>1086</v>
      </c>
      <c r="J8" s="532">
        <v>1080</v>
      </c>
      <c r="K8" s="534">
        <v>1074</v>
      </c>
      <c r="L8" s="534">
        <v>1107</v>
      </c>
      <c r="M8" s="534">
        <v>1109</v>
      </c>
      <c r="N8" s="534">
        <v>1094</v>
      </c>
      <c r="O8" s="534">
        <v>1161</v>
      </c>
      <c r="P8" s="534">
        <v>1131</v>
      </c>
      <c r="Q8" s="775">
        <v>1135</v>
      </c>
      <c r="R8" s="815">
        <v>1127</v>
      </c>
      <c r="S8" s="815">
        <v>1142</v>
      </c>
      <c r="T8" s="484">
        <v>1185</v>
      </c>
    </row>
    <row r="9" spans="1:25" ht="25.5" x14ac:dyDescent="0.25">
      <c r="A9" s="263" t="s">
        <v>37</v>
      </c>
      <c r="B9" s="264" t="s">
        <v>38</v>
      </c>
      <c r="C9" s="373">
        <v>587</v>
      </c>
      <c r="D9" s="373">
        <v>601</v>
      </c>
      <c r="E9" s="373">
        <v>612</v>
      </c>
      <c r="F9" s="531">
        <v>626</v>
      </c>
      <c r="G9" s="531">
        <v>638</v>
      </c>
      <c r="H9" s="532">
        <v>641</v>
      </c>
      <c r="I9" s="532">
        <v>649</v>
      </c>
      <c r="J9" s="532">
        <v>664</v>
      </c>
      <c r="K9" s="534">
        <v>661</v>
      </c>
      <c r="L9" s="534">
        <v>653</v>
      </c>
      <c r="M9" s="534">
        <v>641</v>
      </c>
      <c r="N9" s="534">
        <v>660</v>
      </c>
      <c r="O9" s="534">
        <v>656</v>
      </c>
      <c r="P9" s="534">
        <v>667</v>
      </c>
      <c r="Q9" s="775">
        <v>672</v>
      </c>
      <c r="R9" s="815">
        <v>670</v>
      </c>
      <c r="S9" s="815">
        <v>693</v>
      </c>
      <c r="T9" s="484">
        <v>703</v>
      </c>
    </row>
    <row r="10" spans="1:25" ht="63.75" x14ac:dyDescent="0.25">
      <c r="A10" s="263" t="s">
        <v>39</v>
      </c>
      <c r="B10" s="264" t="s">
        <v>40</v>
      </c>
      <c r="C10" s="373" t="s">
        <v>757</v>
      </c>
      <c r="D10" s="373" t="s">
        <v>761</v>
      </c>
      <c r="E10" s="373" t="s">
        <v>762</v>
      </c>
      <c r="F10" s="531">
        <v>1074</v>
      </c>
      <c r="G10" s="531">
        <v>1083</v>
      </c>
      <c r="H10" s="532">
        <v>1082</v>
      </c>
      <c r="I10" s="532">
        <v>1085</v>
      </c>
      <c r="J10" s="532">
        <v>1086</v>
      </c>
      <c r="K10" s="534">
        <v>1115</v>
      </c>
      <c r="L10" s="534">
        <v>1127</v>
      </c>
      <c r="M10" s="534">
        <v>1111</v>
      </c>
      <c r="N10" s="534">
        <v>1114</v>
      </c>
      <c r="O10" s="534">
        <v>1153</v>
      </c>
      <c r="P10" s="534">
        <v>1145</v>
      </c>
      <c r="Q10" s="775">
        <v>1145</v>
      </c>
      <c r="R10" s="815">
        <v>1146</v>
      </c>
      <c r="S10" s="815">
        <v>1176</v>
      </c>
      <c r="T10" s="484">
        <v>1196</v>
      </c>
    </row>
    <row r="11" spans="1:25" ht="89.25" x14ac:dyDescent="0.25">
      <c r="A11" s="263" t="s">
        <v>41</v>
      </c>
      <c r="B11" s="264" t="s">
        <v>42</v>
      </c>
      <c r="C11" s="373">
        <v>637</v>
      </c>
      <c r="D11" s="373">
        <v>666</v>
      </c>
      <c r="E11" s="373">
        <v>679</v>
      </c>
      <c r="F11" s="531">
        <v>688</v>
      </c>
      <c r="G11" s="531">
        <v>696</v>
      </c>
      <c r="H11" s="532">
        <v>704</v>
      </c>
      <c r="I11" s="532">
        <v>709</v>
      </c>
      <c r="J11" s="532">
        <v>708</v>
      </c>
      <c r="K11" s="534">
        <v>727</v>
      </c>
      <c r="L11" s="534">
        <v>731</v>
      </c>
      <c r="M11" s="534">
        <v>725</v>
      </c>
      <c r="N11" s="534">
        <v>736</v>
      </c>
      <c r="O11" s="534">
        <v>743</v>
      </c>
      <c r="P11" s="534">
        <v>750</v>
      </c>
      <c r="Q11" s="775">
        <v>750</v>
      </c>
      <c r="R11" s="815">
        <v>754</v>
      </c>
      <c r="S11" s="815">
        <v>789</v>
      </c>
      <c r="T11" s="484">
        <v>803</v>
      </c>
    </row>
    <row r="12" spans="1:25" ht="25.5" x14ac:dyDescent="0.25">
      <c r="A12" s="263" t="s">
        <v>43</v>
      </c>
      <c r="B12" s="264" t="s">
        <v>44</v>
      </c>
      <c r="C12" s="373">
        <v>549</v>
      </c>
      <c r="D12" s="373">
        <v>531</v>
      </c>
      <c r="E12" s="373">
        <v>520</v>
      </c>
      <c r="F12" s="531">
        <v>537</v>
      </c>
      <c r="G12" s="531">
        <v>548</v>
      </c>
      <c r="H12" s="532">
        <v>543</v>
      </c>
      <c r="I12" s="532">
        <v>550</v>
      </c>
      <c r="J12" s="532">
        <v>552</v>
      </c>
      <c r="K12" s="534">
        <v>560</v>
      </c>
      <c r="L12" s="534">
        <v>563</v>
      </c>
      <c r="M12" s="534">
        <v>551</v>
      </c>
      <c r="N12" s="534">
        <v>561</v>
      </c>
      <c r="O12" s="534">
        <v>558</v>
      </c>
      <c r="P12" s="534">
        <v>570</v>
      </c>
      <c r="Q12" s="775">
        <v>561</v>
      </c>
      <c r="R12" s="815">
        <v>570</v>
      </c>
      <c r="S12" s="815">
        <v>613</v>
      </c>
      <c r="T12" s="484">
        <v>609</v>
      </c>
    </row>
    <row r="13" spans="1:25" ht="63.75" x14ac:dyDescent="0.25">
      <c r="A13" s="263" t="s">
        <v>45</v>
      </c>
      <c r="B13" s="264" t="s">
        <v>46</v>
      </c>
      <c r="C13" s="373">
        <v>603</v>
      </c>
      <c r="D13" s="373">
        <v>610</v>
      </c>
      <c r="E13" s="373">
        <v>602</v>
      </c>
      <c r="F13" s="531">
        <v>585</v>
      </c>
      <c r="G13" s="531">
        <v>589</v>
      </c>
      <c r="H13" s="532">
        <v>594</v>
      </c>
      <c r="I13" s="532">
        <v>595</v>
      </c>
      <c r="J13" s="532">
        <v>596</v>
      </c>
      <c r="K13" s="534">
        <v>595</v>
      </c>
      <c r="L13" s="534">
        <v>612</v>
      </c>
      <c r="M13" s="534">
        <v>604</v>
      </c>
      <c r="N13" s="534">
        <v>607</v>
      </c>
      <c r="O13" s="534">
        <v>622</v>
      </c>
      <c r="P13" s="534">
        <v>620</v>
      </c>
      <c r="Q13" s="775">
        <v>613</v>
      </c>
      <c r="R13" s="815">
        <v>621</v>
      </c>
      <c r="S13" s="815">
        <v>645</v>
      </c>
      <c r="T13" s="484">
        <v>672</v>
      </c>
    </row>
    <row r="14" spans="1:25" ht="25.5" x14ac:dyDescent="0.25">
      <c r="A14" s="263" t="s">
        <v>47</v>
      </c>
      <c r="B14" s="264" t="s">
        <v>48</v>
      </c>
      <c r="C14" s="373">
        <v>621</v>
      </c>
      <c r="D14" s="373">
        <v>618</v>
      </c>
      <c r="E14" s="373">
        <v>629</v>
      </c>
      <c r="F14" s="531">
        <v>626</v>
      </c>
      <c r="G14" s="531">
        <v>630</v>
      </c>
      <c r="H14" s="532">
        <v>629</v>
      </c>
      <c r="I14" s="532">
        <v>623</v>
      </c>
      <c r="J14" s="532">
        <v>630</v>
      </c>
      <c r="K14" s="534">
        <v>628</v>
      </c>
      <c r="L14" s="534">
        <v>635</v>
      </c>
      <c r="M14" s="534">
        <v>629</v>
      </c>
      <c r="N14" s="534">
        <v>632</v>
      </c>
      <c r="O14" s="534">
        <v>636</v>
      </c>
      <c r="P14" s="534">
        <v>648</v>
      </c>
      <c r="Q14" s="775">
        <v>640</v>
      </c>
      <c r="R14" s="815">
        <v>637</v>
      </c>
      <c r="S14" s="815">
        <v>677</v>
      </c>
      <c r="T14" s="484">
        <v>680</v>
      </c>
    </row>
    <row r="15" spans="1:25" ht="63.75" x14ac:dyDescent="0.25">
      <c r="A15" s="263" t="s">
        <v>49</v>
      </c>
      <c r="B15" s="264" t="s">
        <v>50</v>
      </c>
      <c r="C15" s="373">
        <v>534</v>
      </c>
      <c r="D15" s="373">
        <v>555</v>
      </c>
      <c r="E15" s="373">
        <v>581</v>
      </c>
      <c r="F15" s="531">
        <v>561</v>
      </c>
      <c r="G15" s="531">
        <v>562</v>
      </c>
      <c r="H15" s="532">
        <v>561</v>
      </c>
      <c r="I15" s="532">
        <v>544</v>
      </c>
      <c r="J15" s="532">
        <v>587</v>
      </c>
      <c r="K15" s="534">
        <v>557</v>
      </c>
      <c r="L15" s="534">
        <v>572</v>
      </c>
      <c r="M15" s="534">
        <v>557</v>
      </c>
      <c r="N15" s="534">
        <v>557</v>
      </c>
      <c r="O15" s="534">
        <v>559</v>
      </c>
      <c r="P15" s="534">
        <v>559</v>
      </c>
      <c r="Q15" s="775">
        <v>550</v>
      </c>
      <c r="R15" s="815">
        <v>548</v>
      </c>
      <c r="S15" s="815">
        <v>592</v>
      </c>
      <c r="T15" s="484">
        <v>594</v>
      </c>
    </row>
    <row r="16" spans="1:25" ht="25.5" x14ac:dyDescent="0.25">
      <c r="A16" s="263" t="s">
        <v>51</v>
      </c>
      <c r="B16" s="264" t="s">
        <v>52</v>
      </c>
      <c r="C16" s="373" t="s">
        <v>764</v>
      </c>
      <c r="D16" s="373" t="s">
        <v>765</v>
      </c>
      <c r="E16" s="373" t="s">
        <v>766</v>
      </c>
      <c r="F16" s="531">
        <v>1161</v>
      </c>
      <c r="G16" s="531">
        <v>1136</v>
      </c>
      <c r="H16" s="532">
        <v>1145</v>
      </c>
      <c r="I16" s="532">
        <v>1143</v>
      </c>
      <c r="J16" s="532">
        <v>1152</v>
      </c>
      <c r="K16" s="534">
        <v>823</v>
      </c>
      <c r="L16" s="534">
        <v>1190</v>
      </c>
      <c r="M16" s="534">
        <v>1337</v>
      </c>
      <c r="N16" s="534">
        <v>1217</v>
      </c>
      <c r="O16" s="534">
        <v>1197</v>
      </c>
      <c r="P16" s="534">
        <v>1185</v>
      </c>
      <c r="Q16" s="775">
        <v>1178</v>
      </c>
      <c r="R16" s="815">
        <v>1208</v>
      </c>
      <c r="S16" s="815">
        <v>1245</v>
      </c>
      <c r="T16" s="484">
        <v>1216</v>
      </c>
    </row>
    <row r="17" spans="1:20" ht="38.25" x14ac:dyDescent="0.25">
      <c r="A17" s="263" t="s">
        <v>53</v>
      </c>
      <c r="B17" s="264" t="s">
        <v>54</v>
      </c>
      <c r="C17" s="373" t="s">
        <v>767</v>
      </c>
      <c r="D17" s="373" t="s">
        <v>768</v>
      </c>
      <c r="E17" s="373" t="s">
        <v>769</v>
      </c>
      <c r="F17" s="531">
        <v>1269</v>
      </c>
      <c r="G17" s="531">
        <v>1321</v>
      </c>
      <c r="H17" s="532">
        <v>1319</v>
      </c>
      <c r="I17" s="532">
        <v>1316</v>
      </c>
      <c r="J17" s="532">
        <v>1310</v>
      </c>
      <c r="K17" s="534">
        <v>1302</v>
      </c>
      <c r="L17" s="534">
        <v>1354</v>
      </c>
      <c r="M17" s="534">
        <v>1363</v>
      </c>
      <c r="N17" s="534">
        <v>1352</v>
      </c>
      <c r="O17" s="534">
        <v>1313</v>
      </c>
      <c r="P17" s="534">
        <v>1345</v>
      </c>
      <c r="Q17" s="775">
        <v>1351</v>
      </c>
      <c r="R17" s="815">
        <v>1444</v>
      </c>
      <c r="S17" s="815">
        <v>1421</v>
      </c>
      <c r="T17" s="484">
        <v>1359</v>
      </c>
    </row>
    <row r="18" spans="1:20" ht="25.5" x14ac:dyDescent="0.25">
      <c r="A18" s="263" t="s">
        <v>55</v>
      </c>
      <c r="B18" s="264" t="s">
        <v>56</v>
      </c>
      <c r="C18" s="373">
        <v>712</v>
      </c>
      <c r="D18" s="373">
        <v>723</v>
      </c>
      <c r="E18" s="373">
        <v>683</v>
      </c>
      <c r="F18" s="531">
        <v>679</v>
      </c>
      <c r="G18" s="531">
        <v>623</v>
      </c>
      <c r="H18" s="532">
        <v>605</v>
      </c>
      <c r="I18" s="532">
        <v>622</v>
      </c>
      <c r="J18" s="532">
        <v>624</v>
      </c>
      <c r="K18" s="534">
        <v>625</v>
      </c>
      <c r="L18" s="534">
        <v>625</v>
      </c>
      <c r="M18" s="534">
        <v>619</v>
      </c>
      <c r="N18" s="534">
        <v>630</v>
      </c>
      <c r="O18" s="534">
        <v>632</v>
      </c>
      <c r="P18" s="534">
        <v>634</v>
      </c>
      <c r="Q18" s="775">
        <v>613</v>
      </c>
      <c r="R18" s="815">
        <v>607</v>
      </c>
      <c r="S18" s="815">
        <v>651</v>
      </c>
      <c r="T18" s="484">
        <v>693</v>
      </c>
    </row>
    <row r="19" spans="1:20" ht="51" x14ac:dyDescent="0.25">
      <c r="A19" s="263" t="s">
        <v>57</v>
      </c>
      <c r="B19" s="264" t="s">
        <v>58</v>
      </c>
      <c r="C19" s="373">
        <v>771</v>
      </c>
      <c r="D19" s="373">
        <v>817</v>
      </c>
      <c r="E19" s="373">
        <v>772</v>
      </c>
      <c r="F19" s="531">
        <v>794</v>
      </c>
      <c r="G19" s="531">
        <v>896</v>
      </c>
      <c r="H19" s="532">
        <v>871</v>
      </c>
      <c r="I19" s="532">
        <v>882</v>
      </c>
      <c r="J19" s="532">
        <v>865</v>
      </c>
      <c r="K19" s="534">
        <v>902</v>
      </c>
      <c r="L19" s="534">
        <v>894</v>
      </c>
      <c r="M19" s="534">
        <v>869</v>
      </c>
      <c r="N19" s="534">
        <v>882</v>
      </c>
      <c r="O19" s="534">
        <v>878</v>
      </c>
      <c r="P19" s="534">
        <v>887</v>
      </c>
      <c r="Q19" s="775">
        <v>906</v>
      </c>
      <c r="R19" s="815">
        <v>890</v>
      </c>
      <c r="S19" s="815">
        <v>916</v>
      </c>
      <c r="T19" s="484">
        <v>911</v>
      </c>
    </row>
    <row r="20" spans="1:20" ht="51" x14ac:dyDescent="0.25">
      <c r="A20" s="263" t="s">
        <v>59</v>
      </c>
      <c r="B20" s="264" t="s">
        <v>60</v>
      </c>
      <c r="C20" s="373">
        <v>542</v>
      </c>
      <c r="D20" s="373">
        <v>483</v>
      </c>
      <c r="E20" s="373">
        <v>515</v>
      </c>
      <c r="F20" s="531">
        <v>518</v>
      </c>
      <c r="G20" s="531">
        <v>552</v>
      </c>
      <c r="H20" s="532">
        <v>568</v>
      </c>
      <c r="I20" s="532">
        <v>561</v>
      </c>
      <c r="J20" s="532">
        <v>548</v>
      </c>
      <c r="K20" s="534">
        <v>558</v>
      </c>
      <c r="L20" s="534">
        <v>556</v>
      </c>
      <c r="M20" s="534">
        <v>569</v>
      </c>
      <c r="N20" s="534">
        <v>566</v>
      </c>
      <c r="O20" s="534">
        <v>572</v>
      </c>
      <c r="P20" s="534">
        <v>569</v>
      </c>
      <c r="Q20" s="775">
        <v>579</v>
      </c>
      <c r="R20" s="815">
        <v>571</v>
      </c>
      <c r="S20" s="815">
        <v>589</v>
      </c>
      <c r="T20" s="484">
        <v>609</v>
      </c>
    </row>
    <row r="21" spans="1:20" ht="51" x14ac:dyDescent="0.25">
      <c r="A21" s="263" t="s">
        <v>61</v>
      </c>
      <c r="B21" s="264" t="s">
        <v>62</v>
      </c>
      <c r="C21" s="373" t="s">
        <v>770</v>
      </c>
      <c r="D21" s="373" t="s">
        <v>763</v>
      </c>
      <c r="E21" s="373" t="s">
        <v>771</v>
      </c>
      <c r="F21" s="531">
        <v>1115</v>
      </c>
      <c r="G21" s="531">
        <v>1098</v>
      </c>
      <c r="H21" s="532">
        <v>1096</v>
      </c>
      <c r="I21" s="532">
        <v>1102</v>
      </c>
      <c r="J21" s="532">
        <v>1105</v>
      </c>
      <c r="K21" s="534">
        <v>1103</v>
      </c>
      <c r="L21" s="534">
        <v>1117</v>
      </c>
      <c r="M21" s="534">
        <v>1110</v>
      </c>
      <c r="N21" s="534">
        <v>1117</v>
      </c>
      <c r="O21" s="534">
        <v>1119</v>
      </c>
      <c r="P21" s="534">
        <v>1116</v>
      </c>
      <c r="Q21" s="775">
        <v>1112</v>
      </c>
      <c r="R21" s="815">
        <v>1116</v>
      </c>
      <c r="S21" s="815">
        <v>1154</v>
      </c>
      <c r="T21" s="484">
        <v>1146</v>
      </c>
    </row>
    <row r="22" spans="1:20" ht="25.5" x14ac:dyDescent="0.25">
      <c r="A22" s="263" t="s">
        <v>63</v>
      </c>
      <c r="B22" s="265" t="s">
        <v>64</v>
      </c>
      <c r="C22" s="373">
        <v>819</v>
      </c>
      <c r="D22" s="373">
        <v>843</v>
      </c>
      <c r="E22" s="373">
        <v>851</v>
      </c>
      <c r="F22" s="531">
        <v>855</v>
      </c>
      <c r="G22" s="531">
        <v>833</v>
      </c>
      <c r="H22" s="532">
        <v>833</v>
      </c>
      <c r="I22" s="532">
        <v>835</v>
      </c>
      <c r="J22" s="532">
        <v>817</v>
      </c>
      <c r="K22" s="534">
        <v>839</v>
      </c>
      <c r="L22" s="534">
        <v>828</v>
      </c>
      <c r="M22" s="534">
        <v>837</v>
      </c>
      <c r="N22" s="534">
        <v>840</v>
      </c>
      <c r="O22" s="534">
        <v>839</v>
      </c>
      <c r="P22" s="534">
        <v>843</v>
      </c>
      <c r="Q22" s="775">
        <v>841</v>
      </c>
      <c r="R22" s="815">
        <v>844</v>
      </c>
      <c r="S22" s="815">
        <v>881</v>
      </c>
      <c r="T22" s="484">
        <v>860</v>
      </c>
    </row>
    <row r="23" spans="1:20" ht="51" x14ac:dyDescent="0.25">
      <c r="A23" s="263" t="s">
        <v>65</v>
      </c>
      <c r="B23" s="264" t="s">
        <v>66</v>
      </c>
      <c r="C23" s="373" t="s">
        <v>773</v>
      </c>
      <c r="D23" s="373" t="s">
        <v>772</v>
      </c>
      <c r="E23" s="373" t="s">
        <v>774</v>
      </c>
      <c r="F23" s="531">
        <v>1059</v>
      </c>
      <c r="G23" s="531">
        <v>1041</v>
      </c>
      <c r="H23" s="532">
        <v>1041</v>
      </c>
      <c r="I23" s="532">
        <v>1026</v>
      </c>
      <c r="J23" s="532">
        <v>1030</v>
      </c>
      <c r="K23" s="534">
        <v>1037</v>
      </c>
      <c r="L23" s="534">
        <v>1043</v>
      </c>
      <c r="M23" s="534">
        <v>1042</v>
      </c>
      <c r="N23" s="534">
        <v>1023</v>
      </c>
      <c r="O23" s="534">
        <v>1035</v>
      </c>
      <c r="P23" s="534">
        <v>1039</v>
      </c>
      <c r="Q23" s="775">
        <v>1046</v>
      </c>
      <c r="R23" s="815">
        <v>1034</v>
      </c>
      <c r="S23" s="815">
        <v>1055</v>
      </c>
      <c r="T23" s="484">
        <v>1082</v>
      </c>
    </row>
    <row r="24" spans="1:20" ht="25.5" x14ac:dyDescent="0.25">
      <c r="A24" s="263" t="s">
        <v>67</v>
      </c>
      <c r="B24" s="264" t="s">
        <v>68</v>
      </c>
      <c r="C24" s="373">
        <v>554</v>
      </c>
      <c r="D24" s="373">
        <v>566</v>
      </c>
      <c r="E24" s="373">
        <v>551</v>
      </c>
      <c r="F24" s="531">
        <v>548</v>
      </c>
      <c r="G24" s="531">
        <v>564</v>
      </c>
      <c r="H24" s="532">
        <v>562</v>
      </c>
      <c r="I24" s="532">
        <v>564</v>
      </c>
      <c r="J24" s="532">
        <v>560</v>
      </c>
      <c r="K24" s="534">
        <v>569</v>
      </c>
      <c r="L24" s="534">
        <v>577</v>
      </c>
      <c r="M24" s="534">
        <v>579</v>
      </c>
      <c r="N24" s="534">
        <v>573</v>
      </c>
      <c r="O24" s="534">
        <v>575</v>
      </c>
      <c r="P24" s="534">
        <v>577</v>
      </c>
      <c r="Q24" s="775">
        <v>580</v>
      </c>
      <c r="R24" s="815">
        <v>580</v>
      </c>
      <c r="S24" s="815">
        <v>601</v>
      </c>
      <c r="T24" s="484">
        <v>620</v>
      </c>
    </row>
    <row r="25" spans="1:20" ht="25.5" x14ac:dyDescent="0.25">
      <c r="A25" s="322" t="s">
        <v>69</v>
      </c>
      <c r="B25" s="430" t="s">
        <v>70</v>
      </c>
      <c r="C25" s="431">
        <v>808</v>
      </c>
      <c r="D25" s="431">
        <v>703</v>
      </c>
      <c r="E25" s="431">
        <v>695</v>
      </c>
      <c r="F25" s="533">
        <v>685</v>
      </c>
      <c r="G25" s="533">
        <v>813</v>
      </c>
      <c r="H25" s="533">
        <v>823</v>
      </c>
      <c r="I25" s="533">
        <v>828</v>
      </c>
      <c r="J25" s="533">
        <v>848</v>
      </c>
      <c r="K25" s="535">
        <v>779</v>
      </c>
      <c r="L25" s="535">
        <v>756</v>
      </c>
      <c r="M25" s="535">
        <v>774</v>
      </c>
      <c r="N25" s="535">
        <v>773</v>
      </c>
      <c r="O25" s="535">
        <v>747</v>
      </c>
      <c r="P25" s="535">
        <v>782</v>
      </c>
      <c r="Q25" s="778">
        <v>758</v>
      </c>
      <c r="R25" s="818">
        <v>770</v>
      </c>
      <c r="S25" s="818">
        <v>789</v>
      </c>
      <c r="T25" s="865">
        <v>848</v>
      </c>
    </row>
  </sheetData>
  <mergeCells count="9">
    <mergeCell ref="H4:J4"/>
    <mergeCell ref="K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B5" sqref="B5:D17"/>
    </sheetView>
  </sheetViews>
  <sheetFormatPr defaultRowHeight="15" x14ac:dyDescent="0.25"/>
  <cols>
    <col min="1" max="16384" width="9.140625" style="536"/>
  </cols>
  <sheetData>
    <row r="1" spans="1:13" x14ac:dyDescent="0.25">
      <c r="A1" s="839" t="s">
        <v>1228</v>
      </c>
      <c r="B1" s="839"/>
      <c r="C1" s="839"/>
      <c r="D1" s="839"/>
      <c r="E1" s="839"/>
      <c r="F1" s="839"/>
      <c r="G1" s="104"/>
    </row>
    <row r="2" spans="1:13" x14ac:dyDescent="0.25">
      <c r="A2" s="901" t="s">
        <v>91</v>
      </c>
      <c r="B2" s="901"/>
      <c r="C2" s="901"/>
      <c r="D2" s="901"/>
      <c r="E2" s="901"/>
      <c r="F2" s="901"/>
      <c r="G2" s="104"/>
    </row>
    <row r="4" spans="1:13" ht="102.75" x14ac:dyDescent="0.25">
      <c r="A4" s="147"/>
      <c r="B4" s="147"/>
      <c r="C4" s="296" t="s">
        <v>884</v>
      </c>
      <c r="D4" s="296" t="s">
        <v>1229</v>
      </c>
      <c r="E4" s="104"/>
      <c r="F4" s="104"/>
      <c r="G4" s="104"/>
      <c r="H4" s="104"/>
      <c r="I4" s="104"/>
      <c r="J4" s="104"/>
      <c r="K4" s="104"/>
      <c r="L4" s="104"/>
      <c r="M4" s="104"/>
    </row>
    <row r="5" spans="1:13" ht="26.25" x14ac:dyDescent="0.25">
      <c r="A5" s="502">
        <v>2017</v>
      </c>
      <c r="B5" s="537" t="s">
        <v>894</v>
      </c>
      <c r="C5" s="147">
        <v>1332</v>
      </c>
      <c r="D5" s="147">
        <v>831</v>
      </c>
      <c r="E5" s="104"/>
      <c r="F5" s="104"/>
      <c r="G5" s="104"/>
      <c r="H5" s="104"/>
      <c r="I5" s="104"/>
      <c r="J5" s="104"/>
      <c r="K5" s="104"/>
      <c r="L5" s="104"/>
      <c r="M5" s="104"/>
    </row>
    <row r="6" spans="1:13" ht="26.25" x14ac:dyDescent="0.25">
      <c r="A6" s="538"/>
      <c r="B6" s="537" t="s">
        <v>895</v>
      </c>
      <c r="C6" s="147">
        <v>1334</v>
      </c>
      <c r="D6" s="147">
        <v>832</v>
      </c>
      <c r="E6" s="104"/>
      <c r="F6" s="104"/>
      <c r="G6" s="104"/>
      <c r="H6" s="104"/>
      <c r="I6" s="104"/>
      <c r="J6" s="104"/>
      <c r="K6" s="104"/>
      <c r="L6" s="104"/>
      <c r="M6" s="104"/>
    </row>
    <row r="7" spans="1:13" ht="26.25" x14ac:dyDescent="0.25">
      <c r="A7" s="538"/>
      <c r="B7" s="537" t="s">
        <v>885</v>
      </c>
      <c r="C7" s="147">
        <v>1338</v>
      </c>
      <c r="D7" s="147">
        <v>835</v>
      </c>
      <c r="E7" s="104"/>
      <c r="F7" s="104"/>
      <c r="G7" s="104"/>
      <c r="H7" s="104"/>
      <c r="I7" s="104"/>
      <c r="J7" s="104"/>
      <c r="K7" s="104"/>
      <c r="L7" s="104"/>
      <c r="M7" s="104"/>
    </row>
    <row r="8" spans="1:13" ht="26.25" x14ac:dyDescent="0.25">
      <c r="B8" s="537" t="s">
        <v>886</v>
      </c>
      <c r="C8" s="147">
        <v>1321</v>
      </c>
      <c r="D8" s="147">
        <v>825</v>
      </c>
      <c r="E8" s="104"/>
      <c r="F8" s="104"/>
      <c r="G8" s="104"/>
      <c r="H8" s="104"/>
      <c r="I8" s="104"/>
      <c r="J8" s="104"/>
      <c r="K8" s="104"/>
      <c r="L8" s="104"/>
      <c r="M8" s="104"/>
    </row>
    <row r="9" spans="1:13" ht="26.25" x14ac:dyDescent="0.25">
      <c r="A9" s="147"/>
      <c r="B9" s="537" t="s">
        <v>715</v>
      </c>
      <c r="C9" s="694">
        <v>1349</v>
      </c>
      <c r="D9" s="694">
        <v>841</v>
      </c>
      <c r="E9" s="104"/>
      <c r="F9" s="104"/>
      <c r="G9" s="104"/>
      <c r="H9" s="104"/>
      <c r="I9" s="104"/>
      <c r="J9" s="104"/>
      <c r="K9" s="104"/>
      <c r="L9" s="104"/>
      <c r="M9" s="104"/>
    </row>
    <row r="10" spans="1:13" ht="26.25" x14ac:dyDescent="0.25">
      <c r="A10" s="147"/>
      <c r="B10" s="539" t="s">
        <v>887</v>
      </c>
      <c r="C10" s="694">
        <v>1346</v>
      </c>
      <c r="D10" s="694">
        <v>840</v>
      </c>
      <c r="E10" s="104"/>
      <c r="F10" s="104"/>
      <c r="G10" s="104"/>
      <c r="H10" s="104"/>
      <c r="I10" s="104"/>
      <c r="J10" s="104"/>
      <c r="K10" s="104"/>
      <c r="L10" s="104"/>
      <c r="M10" s="104"/>
    </row>
    <row r="11" spans="1:13" ht="26.25" x14ac:dyDescent="0.25">
      <c r="A11" s="147"/>
      <c r="B11" s="539" t="s">
        <v>888</v>
      </c>
      <c r="C11" s="695">
        <v>1345</v>
      </c>
      <c r="D11" s="695">
        <v>840</v>
      </c>
      <c r="E11" s="104"/>
      <c r="F11" s="104"/>
      <c r="G11" s="104"/>
      <c r="H11" s="104"/>
      <c r="I11" s="104"/>
      <c r="J11" s="104"/>
      <c r="K11" s="104"/>
      <c r="L11" s="104"/>
      <c r="M11" s="104"/>
    </row>
    <row r="12" spans="1:13" ht="26.25" x14ac:dyDescent="0.25">
      <c r="A12" s="147"/>
      <c r="B12" s="539" t="s">
        <v>889</v>
      </c>
      <c r="C12" s="746">
        <v>1356</v>
      </c>
      <c r="D12" s="746">
        <v>847</v>
      </c>
      <c r="E12" s="104"/>
      <c r="F12" s="104"/>
      <c r="G12" s="104"/>
      <c r="H12" s="104"/>
      <c r="I12" s="104"/>
      <c r="J12" s="104"/>
      <c r="K12" s="104"/>
      <c r="L12" s="104"/>
      <c r="M12" s="104"/>
    </row>
    <row r="13" spans="1:13" ht="26.25" x14ac:dyDescent="0.25">
      <c r="A13" s="147"/>
      <c r="B13" s="539" t="s">
        <v>890</v>
      </c>
      <c r="C13" s="746">
        <v>1360</v>
      </c>
      <c r="D13" s="746">
        <v>849</v>
      </c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13" ht="26.25" x14ac:dyDescent="0.25">
      <c r="A14" s="147"/>
      <c r="B14" s="539" t="s">
        <v>891</v>
      </c>
      <c r="C14" s="746">
        <v>1361</v>
      </c>
      <c r="D14" s="746">
        <v>848</v>
      </c>
      <c r="E14" s="104"/>
      <c r="F14" s="104"/>
      <c r="G14" s="104"/>
      <c r="H14" s="104"/>
      <c r="I14" s="104"/>
      <c r="J14" s="104"/>
      <c r="K14" s="104"/>
      <c r="L14" s="104"/>
      <c r="M14" s="104"/>
    </row>
    <row r="15" spans="1:13" ht="26.25" x14ac:dyDescent="0.25">
      <c r="A15" s="147"/>
      <c r="B15" s="539" t="s">
        <v>892</v>
      </c>
      <c r="C15" s="746">
        <v>1364</v>
      </c>
      <c r="D15" s="746">
        <v>852</v>
      </c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13" ht="26.25" x14ac:dyDescent="0.25">
      <c r="A16" s="147">
        <v>2018</v>
      </c>
      <c r="B16" s="537" t="s">
        <v>893</v>
      </c>
      <c r="C16" s="746">
        <v>1368</v>
      </c>
      <c r="D16" s="746">
        <v>881</v>
      </c>
      <c r="E16" s="104"/>
      <c r="F16" s="104"/>
      <c r="G16" s="104"/>
      <c r="H16" s="104"/>
      <c r="I16" s="104"/>
      <c r="J16" s="104"/>
      <c r="K16" s="104"/>
      <c r="L16" s="104"/>
      <c r="M16" s="104"/>
    </row>
    <row r="17" spans="1:13" ht="26.25" x14ac:dyDescent="0.25">
      <c r="B17" s="537" t="s">
        <v>894</v>
      </c>
      <c r="C17" s="746">
        <v>1372</v>
      </c>
      <c r="D17" s="746">
        <v>884</v>
      </c>
      <c r="E17" s="104"/>
      <c r="F17" s="104"/>
      <c r="G17" s="104"/>
      <c r="H17" s="104"/>
      <c r="I17" s="104"/>
      <c r="J17" s="104"/>
      <c r="K17" s="104"/>
      <c r="L17" s="104"/>
      <c r="M17" s="104"/>
    </row>
    <row r="18" spans="1:13" x14ac:dyDescent="0.25">
      <c r="A18" s="323"/>
      <c r="B18" s="32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104"/>
    </row>
  </sheetData>
  <mergeCells count="1">
    <mergeCell ref="A2:F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E29" sqref="E29"/>
    </sheetView>
  </sheetViews>
  <sheetFormatPr defaultRowHeight="15" x14ac:dyDescent="0.25"/>
  <cols>
    <col min="1" max="1" width="11.85546875" style="104" customWidth="1"/>
    <col min="2" max="7" width="19.140625" style="104" customWidth="1"/>
    <col min="8" max="16384" width="9.140625" style="104"/>
  </cols>
  <sheetData>
    <row r="1" spans="1:12" x14ac:dyDescent="0.25">
      <c r="A1" s="80" t="s">
        <v>1230</v>
      </c>
      <c r="B1" s="97"/>
      <c r="C1" s="97"/>
      <c r="D1" s="97"/>
      <c r="E1" s="105"/>
      <c r="F1" s="105"/>
      <c r="G1" s="105"/>
    </row>
    <row r="2" spans="1:12" x14ac:dyDescent="0.25">
      <c r="A2" s="85" t="s">
        <v>1231</v>
      </c>
      <c r="B2" s="97"/>
      <c r="C2" s="97"/>
      <c r="D2" s="97"/>
      <c r="E2" s="105"/>
      <c r="F2" s="105"/>
      <c r="G2" s="105"/>
    </row>
    <row r="3" spans="1:12" x14ac:dyDescent="0.25">
      <c r="A3" s="924"/>
      <c r="B3" s="925" t="s">
        <v>71</v>
      </c>
      <c r="C3" s="925"/>
      <c r="D3" s="925"/>
      <c r="E3" s="925" t="s">
        <v>72</v>
      </c>
      <c r="F3" s="925"/>
      <c r="G3" s="926"/>
    </row>
    <row r="4" spans="1:12" x14ac:dyDescent="0.25">
      <c r="A4" s="924"/>
      <c r="B4" s="927" t="s">
        <v>73</v>
      </c>
      <c r="C4" s="927"/>
      <c r="D4" s="927"/>
      <c r="E4" s="927" t="s">
        <v>74</v>
      </c>
      <c r="F4" s="927"/>
      <c r="G4" s="928"/>
    </row>
    <row r="5" spans="1:12" ht="51" x14ac:dyDescent="0.25">
      <c r="A5" s="924"/>
      <c r="B5" s="509" t="s">
        <v>775</v>
      </c>
      <c r="C5" s="509" t="s">
        <v>776</v>
      </c>
      <c r="D5" s="500" t="s">
        <v>953</v>
      </c>
      <c r="E5" s="509" t="s">
        <v>775</v>
      </c>
      <c r="F5" s="509" t="s">
        <v>776</v>
      </c>
      <c r="G5" s="518" t="s">
        <v>953</v>
      </c>
    </row>
    <row r="6" spans="1:12" x14ac:dyDescent="0.25">
      <c r="A6" s="251">
        <v>2017</v>
      </c>
      <c r="B6" s="138"/>
      <c r="C6" s="138"/>
      <c r="D6" s="138"/>
      <c r="E6" s="138"/>
      <c r="F6" s="138"/>
      <c r="G6" s="138"/>
    </row>
    <row r="7" spans="1:12" s="67" customFormat="1" x14ac:dyDescent="0.25">
      <c r="A7" s="212" t="s">
        <v>608</v>
      </c>
      <c r="B7" s="138">
        <v>100.2</v>
      </c>
      <c r="C7" s="138">
        <v>99.3</v>
      </c>
      <c r="D7" s="146">
        <v>100.05306808934802</v>
      </c>
      <c r="E7" s="138">
        <v>98.9</v>
      </c>
      <c r="F7" s="138">
        <v>98.8</v>
      </c>
      <c r="G7" s="146">
        <v>99.648414580883326</v>
      </c>
      <c r="J7" s="540"/>
      <c r="L7" s="104"/>
    </row>
    <row r="8" spans="1:12" x14ac:dyDescent="0.25">
      <c r="A8" s="212" t="s">
        <v>609</v>
      </c>
      <c r="B8" s="542">
        <v>100.1</v>
      </c>
      <c r="C8" s="541">
        <v>99.2</v>
      </c>
      <c r="D8" s="541">
        <v>100.19114079042872</v>
      </c>
      <c r="E8" s="541">
        <v>100.2</v>
      </c>
      <c r="F8" s="541">
        <v>98.9</v>
      </c>
      <c r="G8" s="541">
        <v>99.859289253921133</v>
      </c>
      <c r="J8" s="540"/>
    </row>
    <row r="9" spans="1:12" x14ac:dyDescent="0.25">
      <c r="A9" s="374" t="s">
        <v>610</v>
      </c>
      <c r="B9" s="542">
        <v>100.4</v>
      </c>
      <c r="C9" s="541">
        <v>100</v>
      </c>
      <c r="D9" s="541">
        <v>100.55698288103194</v>
      </c>
      <c r="E9" s="541">
        <v>100.4</v>
      </c>
      <c r="F9" s="541">
        <v>99.6</v>
      </c>
      <c r="G9" s="541">
        <v>100.23141494297222</v>
      </c>
      <c r="J9" s="540"/>
    </row>
    <row r="10" spans="1:12" x14ac:dyDescent="0.25">
      <c r="A10" s="138"/>
      <c r="B10" s="138"/>
      <c r="C10" s="138"/>
      <c r="D10" s="138"/>
      <c r="E10" s="138"/>
      <c r="F10" s="138"/>
      <c r="G10" s="138"/>
      <c r="J10" s="540"/>
    </row>
    <row r="11" spans="1:12" x14ac:dyDescent="0.25">
      <c r="A11" s="857">
        <v>2018</v>
      </c>
      <c r="B11" s="284"/>
      <c r="C11" s="284"/>
      <c r="D11" s="284"/>
      <c r="E11" s="284"/>
      <c r="F11" s="284"/>
      <c r="G11" s="284"/>
      <c r="J11" s="540"/>
    </row>
    <row r="12" spans="1:12" x14ac:dyDescent="0.25">
      <c r="A12" s="374" t="s">
        <v>611</v>
      </c>
      <c r="B12" s="631">
        <v>98.8</v>
      </c>
      <c r="C12" s="631">
        <v>101.3</v>
      </c>
      <c r="D12" s="541">
        <v>99.4</v>
      </c>
      <c r="E12" s="631">
        <v>98.6</v>
      </c>
      <c r="F12" s="631">
        <v>101.6</v>
      </c>
      <c r="G12" s="541">
        <v>98.9</v>
      </c>
      <c r="J12" s="540"/>
    </row>
    <row r="13" spans="1:12" x14ac:dyDescent="0.25">
      <c r="A13" s="212" t="s">
        <v>612</v>
      </c>
      <c r="B13" s="631">
        <v>101.9</v>
      </c>
      <c r="C13" s="631">
        <v>99.3</v>
      </c>
      <c r="D13" s="541">
        <v>101.3</v>
      </c>
      <c r="E13" s="631">
        <v>100.7</v>
      </c>
      <c r="F13" s="541">
        <v>98.5</v>
      </c>
      <c r="G13" s="138">
        <v>99.6</v>
      </c>
      <c r="J13" s="540"/>
    </row>
    <row r="14" spans="1:12" s="67" customFormat="1" x14ac:dyDescent="0.25">
      <c r="A14" s="212" t="s">
        <v>613</v>
      </c>
      <c r="B14" s="541">
        <v>99.8</v>
      </c>
      <c r="C14" s="541">
        <v>101.4</v>
      </c>
      <c r="D14" s="541">
        <v>101.1</v>
      </c>
      <c r="E14" s="541">
        <v>99.4</v>
      </c>
      <c r="F14" s="541">
        <v>100.4</v>
      </c>
      <c r="G14" s="541">
        <v>99</v>
      </c>
      <c r="J14" s="540"/>
      <c r="L14" s="104"/>
    </row>
    <row r="15" spans="1:12" x14ac:dyDescent="0.25">
      <c r="A15" s="212" t="s">
        <v>777</v>
      </c>
      <c r="B15" s="541">
        <v>100</v>
      </c>
      <c r="C15" s="541">
        <v>102.2</v>
      </c>
      <c r="D15" s="541">
        <v>101.1</v>
      </c>
      <c r="E15" s="541">
        <v>101.1</v>
      </c>
      <c r="F15" s="541">
        <v>101.1</v>
      </c>
      <c r="G15" s="541">
        <v>100.1</v>
      </c>
      <c r="J15" s="540"/>
    </row>
    <row r="16" spans="1:12" s="67" customFormat="1" x14ac:dyDescent="0.25">
      <c r="A16" s="374" t="s">
        <v>604</v>
      </c>
      <c r="B16" s="747">
        <v>100.8</v>
      </c>
      <c r="C16" s="747">
        <v>101.1</v>
      </c>
      <c r="D16" s="747">
        <v>101.9</v>
      </c>
      <c r="E16" s="747">
        <v>100.6</v>
      </c>
      <c r="F16" s="747">
        <v>99.7</v>
      </c>
      <c r="G16" s="747">
        <v>100.7</v>
      </c>
      <c r="J16" s="540"/>
      <c r="L16" s="104"/>
    </row>
    <row r="17" spans="1:12" s="67" customFormat="1" x14ac:dyDescent="0.25">
      <c r="A17" s="212" t="s">
        <v>605</v>
      </c>
      <c r="B17" s="747">
        <v>100.3</v>
      </c>
      <c r="C17" s="779">
        <v>102.5</v>
      </c>
      <c r="D17" s="779">
        <v>102.2</v>
      </c>
      <c r="E17" s="779">
        <v>100.5</v>
      </c>
      <c r="F17" s="779">
        <v>100.9</v>
      </c>
      <c r="G17" s="779">
        <v>101.2</v>
      </c>
    </row>
    <row r="18" spans="1:12" x14ac:dyDescent="0.25">
      <c r="A18" s="212" t="s">
        <v>653</v>
      </c>
      <c r="B18" s="747">
        <v>99.9</v>
      </c>
      <c r="C18" s="779">
        <v>102.2</v>
      </c>
      <c r="D18" s="779">
        <v>102.1</v>
      </c>
      <c r="E18" s="779">
        <v>100.5</v>
      </c>
      <c r="F18" s="779">
        <v>100.7</v>
      </c>
      <c r="G18" s="779">
        <v>101.7</v>
      </c>
    </row>
    <row r="19" spans="1:12" x14ac:dyDescent="0.25">
      <c r="A19" s="138" t="s">
        <v>661</v>
      </c>
      <c r="B19" s="138">
        <v>100.4</v>
      </c>
      <c r="C19" s="138">
        <v>102.4</v>
      </c>
      <c r="D19" s="138">
        <v>102.6</v>
      </c>
      <c r="E19" s="138">
        <v>100.4</v>
      </c>
      <c r="F19" s="138">
        <v>100.8</v>
      </c>
      <c r="G19" s="138">
        <v>102.2</v>
      </c>
    </row>
    <row r="20" spans="1:12" s="67" customFormat="1" x14ac:dyDescent="0.25">
      <c r="A20" s="212" t="s">
        <v>607</v>
      </c>
      <c r="B20" s="138">
        <v>103.4</v>
      </c>
      <c r="C20" s="138">
        <v>106.2</v>
      </c>
      <c r="D20" s="138">
        <v>106.1</v>
      </c>
      <c r="E20" s="138">
        <v>103.1</v>
      </c>
      <c r="F20" s="138">
        <v>104.5</v>
      </c>
      <c r="G20" s="138">
        <v>105.3</v>
      </c>
    </row>
    <row r="21" spans="1:12" s="67" customFormat="1" x14ac:dyDescent="0.25">
      <c r="A21" s="715" t="s">
        <v>608</v>
      </c>
      <c r="B21" s="866">
        <v>100.3</v>
      </c>
      <c r="C21" s="866">
        <v>106.4</v>
      </c>
      <c r="D21" s="866">
        <v>106.4</v>
      </c>
      <c r="E21" s="866">
        <v>99</v>
      </c>
      <c r="F21" s="866">
        <v>104.7</v>
      </c>
      <c r="G21" s="866">
        <v>104.3</v>
      </c>
      <c r="J21" s="540"/>
      <c r="L21" s="104"/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L33" sqref="L33"/>
    </sheetView>
  </sheetViews>
  <sheetFormatPr defaultRowHeight="15" x14ac:dyDescent="0.25"/>
  <cols>
    <col min="1" max="1" width="22" style="104" customWidth="1"/>
    <col min="2" max="9" width="9.140625" style="104"/>
    <col min="10" max="10" width="23" style="104" customWidth="1"/>
    <col min="11" max="16384" width="9.140625" style="104"/>
  </cols>
  <sheetData>
    <row r="1" spans="1:14" x14ac:dyDescent="0.25">
      <c r="A1" s="80" t="s">
        <v>859</v>
      </c>
      <c r="B1" s="97"/>
      <c r="C1" s="97"/>
      <c r="D1" s="97"/>
      <c r="E1" s="97"/>
      <c r="F1" s="97"/>
      <c r="G1" s="97"/>
      <c r="H1" s="97"/>
      <c r="I1" s="97"/>
      <c r="J1" s="97"/>
      <c r="K1" s="63"/>
      <c r="L1" s="63"/>
      <c r="M1" s="63"/>
      <c r="N1" s="63"/>
    </row>
    <row r="2" spans="1:14" x14ac:dyDescent="0.25">
      <c r="A2" s="60" t="s">
        <v>860</v>
      </c>
      <c r="B2" s="97"/>
      <c r="C2" s="97"/>
      <c r="D2" s="97"/>
      <c r="E2" s="97"/>
      <c r="F2" s="97"/>
      <c r="G2" s="97"/>
      <c r="H2" s="97"/>
      <c r="I2" s="97"/>
      <c r="J2" s="97"/>
      <c r="K2" s="63"/>
      <c r="L2" s="63"/>
      <c r="M2" s="63"/>
      <c r="N2" s="63"/>
    </row>
    <row r="3" spans="1:14" x14ac:dyDescent="0.25">
      <c r="A3" s="85"/>
      <c r="B3" s="97"/>
      <c r="C3" s="97"/>
      <c r="D3" s="97"/>
      <c r="E3" s="2"/>
      <c r="F3" s="2"/>
      <c r="G3" s="2"/>
      <c r="H3" s="2"/>
      <c r="I3" s="2"/>
      <c r="J3" s="59" t="s">
        <v>92</v>
      </c>
      <c r="K3" s="63"/>
      <c r="L3" s="63"/>
      <c r="M3" s="63"/>
      <c r="N3" s="63"/>
    </row>
    <row r="4" spans="1:14" ht="15.75" customHeight="1" x14ac:dyDescent="0.25">
      <c r="A4" s="929"/>
      <c r="B4" s="930">
        <v>2016</v>
      </c>
      <c r="C4" s="931"/>
      <c r="D4" s="930" t="s">
        <v>1100</v>
      </c>
      <c r="E4" s="932"/>
      <c r="F4" s="932"/>
      <c r="G4" s="931"/>
      <c r="H4" s="932" t="s">
        <v>1101</v>
      </c>
      <c r="I4" s="931"/>
      <c r="J4" s="748"/>
      <c r="K4" s="63"/>
      <c r="L4" s="63"/>
      <c r="M4" s="63"/>
      <c r="N4" s="63"/>
    </row>
    <row r="5" spans="1:14" x14ac:dyDescent="0.25">
      <c r="A5" s="929"/>
      <c r="B5" s="819" t="s">
        <v>17</v>
      </c>
      <c r="C5" s="819" t="s">
        <v>18</v>
      </c>
      <c r="D5" s="819" t="s">
        <v>15</v>
      </c>
      <c r="E5" s="819" t="s">
        <v>16</v>
      </c>
      <c r="F5" s="819" t="s">
        <v>17</v>
      </c>
      <c r="G5" s="819" t="s">
        <v>18</v>
      </c>
      <c r="H5" s="819" t="s">
        <v>15</v>
      </c>
      <c r="I5" s="819" t="s">
        <v>16</v>
      </c>
      <c r="J5" s="245"/>
      <c r="K5" s="63"/>
      <c r="L5" s="63"/>
      <c r="M5" s="63"/>
    </row>
    <row r="6" spans="1:14" ht="15" customHeight="1" x14ac:dyDescent="0.25">
      <c r="A6" s="442" t="s">
        <v>93</v>
      </c>
      <c r="B6" s="830">
        <v>241260.20073972229</v>
      </c>
      <c r="C6" s="820">
        <v>232409.03716449114</v>
      </c>
      <c r="D6" s="820">
        <v>191639.64496961795</v>
      </c>
      <c r="E6" s="820">
        <v>203985.1179022041</v>
      </c>
      <c r="F6" s="820">
        <v>226391.01351524354</v>
      </c>
      <c r="G6" s="820">
        <v>222052.13375596947</v>
      </c>
      <c r="H6" s="831">
        <v>197019.16393804259</v>
      </c>
      <c r="I6" s="832">
        <v>214988.70503622823</v>
      </c>
      <c r="J6" s="440" t="s">
        <v>93</v>
      </c>
      <c r="K6" s="63"/>
      <c r="L6" s="63"/>
      <c r="M6" s="63"/>
    </row>
    <row r="7" spans="1:14" ht="15" customHeight="1" x14ac:dyDescent="0.25">
      <c r="A7" s="299" t="s">
        <v>94</v>
      </c>
      <c r="B7" s="752">
        <v>467419.05894894386</v>
      </c>
      <c r="C7" s="749">
        <v>492590.84529180033</v>
      </c>
      <c r="D7" s="749">
        <v>446438.62292941776</v>
      </c>
      <c r="E7" s="749">
        <v>468445.02753385052</v>
      </c>
      <c r="F7" s="749">
        <v>504828.51108117122</v>
      </c>
      <c r="G7" s="749">
        <v>523920.96471599536</v>
      </c>
      <c r="H7" s="821">
        <v>473382.15889231535</v>
      </c>
      <c r="I7" s="833">
        <v>474803.32404744229</v>
      </c>
      <c r="J7" s="441" t="s">
        <v>94</v>
      </c>
      <c r="K7" s="63"/>
      <c r="L7" s="63"/>
      <c r="M7" s="63"/>
    </row>
    <row r="8" spans="1:14" ht="15" customHeight="1" x14ac:dyDescent="0.25">
      <c r="A8" s="299" t="s">
        <v>95</v>
      </c>
      <c r="B8" s="752">
        <v>274543.64190602873</v>
      </c>
      <c r="C8" s="749">
        <v>282316.36347695533</v>
      </c>
      <c r="D8" s="749">
        <v>244964.84530743782</v>
      </c>
      <c r="E8" s="749">
        <v>281461.58535726776</v>
      </c>
      <c r="F8" s="749">
        <v>303697.02532901894</v>
      </c>
      <c r="G8" s="749">
        <v>304749.67232009338</v>
      </c>
      <c r="H8" s="821">
        <v>249216.17920295463</v>
      </c>
      <c r="I8" s="833">
        <v>282044.84039886971</v>
      </c>
      <c r="J8" s="441" t="s">
        <v>96</v>
      </c>
      <c r="K8" s="63"/>
      <c r="L8" s="63"/>
      <c r="M8" s="63"/>
    </row>
    <row r="9" spans="1:14" ht="15" customHeight="1" x14ac:dyDescent="0.25">
      <c r="A9" s="299" t="s">
        <v>97</v>
      </c>
      <c r="B9" s="752">
        <v>126234.47907565444</v>
      </c>
      <c r="C9" s="749">
        <v>152655.17075523565</v>
      </c>
      <c r="D9" s="749">
        <v>80679.42117691302</v>
      </c>
      <c r="E9" s="749">
        <v>130523.05442075676</v>
      </c>
      <c r="F9" s="749">
        <v>145370.9520240695</v>
      </c>
      <c r="G9" s="749">
        <v>172991.57237826084</v>
      </c>
      <c r="H9" s="821">
        <v>88510.75767930338</v>
      </c>
      <c r="I9" s="833">
        <v>140599.79688776986</v>
      </c>
      <c r="J9" s="441" t="s">
        <v>97</v>
      </c>
      <c r="K9" s="63"/>
      <c r="L9" s="63"/>
      <c r="M9" s="63"/>
    </row>
    <row r="10" spans="1:14" ht="15" customHeight="1" x14ac:dyDescent="0.25">
      <c r="A10" s="299" t="s">
        <v>98</v>
      </c>
      <c r="B10" s="752">
        <v>419058.9570728598</v>
      </c>
      <c r="C10" s="749">
        <v>393152.10423686157</v>
      </c>
      <c r="D10" s="749">
        <v>354918.04713382578</v>
      </c>
      <c r="E10" s="749">
        <v>418705.64502609114</v>
      </c>
      <c r="F10" s="749">
        <v>460790.85643667879</v>
      </c>
      <c r="G10" s="749">
        <v>430942.451403404</v>
      </c>
      <c r="H10" s="821">
        <v>372077.92663505726</v>
      </c>
      <c r="I10" s="833">
        <v>449639.80925657321</v>
      </c>
      <c r="J10" s="441" t="s">
        <v>98</v>
      </c>
      <c r="K10" s="63"/>
      <c r="L10" s="63"/>
      <c r="M10" s="63"/>
    </row>
    <row r="11" spans="1:14" ht="15" customHeight="1" x14ac:dyDescent="0.25">
      <c r="A11" s="299" t="s">
        <v>99</v>
      </c>
      <c r="B11" s="752">
        <v>120792.34107953562</v>
      </c>
      <c r="C11" s="749">
        <v>108343.08669385787</v>
      </c>
      <c r="D11" s="749">
        <v>108446.65912974629</v>
      </c>
      <c r="E11" s="749">
        <v>119065.06311799081</v>
      </c>
      <c r="F11" s="749">
        <v>120624.93978522779</v>
      </c>
      <c r="G11" s="749">
        <v>113363.86608346335</v>
      </c>
      <c r="H11" s="821">
        <v>110603.04261304802</v>
      </c>
      <c r="I11" s="833">
        <v>121127.08510431094</v>
      </c>
      <c r="J11" s="441" t="s">
        <v>99</v>
      </c>
      <c r="K11" s="63"/>
      <c r="L11" s="63"/>
      <c r="M11" s="63"/>
    </row>
    <row r="12" spans="1:14" ht="15" customHeight="1" x14ac:dyDescent="0.25">
      <c r="A12" s="299" t="s">
        <v>100</v>
      </c>
      <c r="B12" s="752">
        <v>73147.199094798445</v>
      </c>
      <c r="C12" s="749">
        <v>73372.97261230908</v>
      </c>
      <c r="D12" s="749">
        <v>78834.602427569305</v>
      </c>
      <c r="E12" s="749">
        <v>82589.29971534849</v>
      </c>
      <c r="F12" s="749">
        <v>84622.923980093561</v>
      </c>
      <c r="G12" s="749">
        <v>84942.173876988571</v>
      </c>
      <c r="H12" s="821">
        <v>82893.932215911656</v>
      </c>
      <c r="I12" s="833">
        <v>89308.202848740941</v>
      </c>
      <c r="J12" s="441" t="s">
        <v>100</v>
      </c>
      <c r="K12" s="63"/>
      <c r="L12" s="63"/>
      <c r="M12" s="63"/>
    </row>
    <row r="13" spans="1:14" ht="15" customHeight="1" x14ac:dyDescent="0.25">
      <c r="A13" s="299" t="s">
        <v>101</v>
      </c>
      <c r="B13" s="752">
        <v>101572.13565297743</v>
      </c>
      <c r="C13" s="749">
        <v>104202.09170844892</v>
      </c>
      <c r="D13" s="749">
        <v>106810.38482347125</v>
      </c>
      <c r="E13" s="749">
        <v>106693.37802233757</v>
      </c>
      <c r="F13" s="749">
        <v>107125.2893046141</v>
      </c>
      <c r="G13" s="749">
        <v>108966.41397965484</v>
      </c>
      <c r="H13" s="821">
        <v>109262.4348002865</v>
      </c>
      <c r="I13" s="833">
        <v>110171.62039493144</v>
      </c>
      <c r="J13" s="441" t="s">
        <v>101</v>
      </c>
      <c r="K13" s="63"/>
      <c r="L13" s="63"/>
      <c r="M13" s="63"/>
    </row>
    <row r="14" spans="1:14" ht="15" customHeight="1" x14ac:dyDescent="0.25">
      <c r="A14" s="299" t="s">
        <v>102</v>
      </c>
      <c r="B14" s="752">
        <v>74638.428054976044</v>
      </c>
      <c r="C14" s="749">
        <v>77377.049945757564</v>
      </c>
      <c r="D14" s="749">
        <v>75203.509047813641</v>
      </c>
      <c r="E14" s="749">
        <v>76485.135940257518</v>
      </c>
      <c r="F14" s="749">
        <v>78020.099299027817</v>
      </c>
      <c r="G14" s="749">
        <v>79149.799677273419</v>
      </c>
      <c r="H14" s="821">
        <v>76481.480236093004</v>
      </c>
      <c r="I14" s="833">
        <v>79074.143342884636</v>
      </c>
      <c r="J14" s="441" t="s">
        <v>102</v>
      </c>
      <c r="K14" s="63"/>
      <c r="L14" s="63"/>
      <c r="M14" s="63"/>
    </row>
    <row r="15" spans="1:14" ht="15" customHeight="1" x14ac:dyDescent="0.25">
      <c r="A15" s="299" t="s">
        <v>103</v>
      </c>
      <c r="B15" s="753">
        <v>447707.78408776945</v>
      </c>
      <c r="C15" s="750">
        <v>441182.38227443222</v>
      </c>
      <c r="D15" s="750">
        <v>432658.22948814475</v>
      </c>
      <c r="E15" s="750">
        <v>425512.23222145927</v>
      </c>
      <c r="F15" s="750">
        <v>445242.17813438369</v>
      </c>
      <c r="G15" s="750">
        <v>436858.70227653033</v>
      </c>
      <c r="H15" s="822">
        <v>431060.67822685</v>
      </c>
      <c r="I15" s="833">
        <v>437727.55510621332</v>
      </c>
      <c r="J15" s="441" t="s">
        <v>103</v>
      </c>
      <c r="K15" s="63"/>
      <c r="L15" s="63"/>
      <c r="M15" s="63"/>
    </row>
    <row r="16" spans="1:14" ht="15" customHeight="1" x14ac:dyDescent="0.25">
      <c r="A16" s="299" t="s">
        <v>104</v>
      </c>
      <c r="B16" s="752">
        <v>54923.996255615173</v>
      </c>
      <c r="C16" s="749">
        <v>58796.235581212182</v>
      </c>
      <c r="D16" s="749">
        <v>60799.582460629084</v>
      </c>
      <c r="E16" s="749">
        <v>62754.131777175746</v>
      </c>
      <c r="F16" s="749">
        <v>63940.358958204626</v>
      </c>
      <c r="G16" s="749">
        <v>66596.144456195296</v>
      </c>
      <c r="H16" s="821">
        <v>65174.986998757944</v>
      </c>
      <c r="I16" s="833">
        <v>66857.131072883349</v>
      </c>
      <c r="J16" s="441" t="s">
        <v>104</v>
      </c>
      <c r="K16" s="63"/>
      <c r="L16" s="63"/>
      <c r="M16" s="63"/>
    </row>
    <row r="17" spans="1:14" ht="15" customHeight="1" x14ac:dyDescent="0.25">
      <c r="A17" s="443" t="s">
        <v>105</v>
      </c>
      <c r="B17" s="753">
        <v>43640.625377789402</v>
      </c>
      <c r="C17" s="750">
        <v>48422.566575579083</v>
      </c>
      <c r="D17" s="750">
        <v>51420.033012037238</v>
      </c>
      <c r="E17" s="750">
        <v>58671.978061192225</v>
      </c>
      <c r="F17" s="750">
        <v>45399.804181880485</v>
      </c>
      <c r="G17" s="750">
        <v>50526.184744890052</v>
      </c>
      <c r="H17" s="822">
        <v>53277.750590330012</v>
      </c>
      <c r="I17" s="833">
        <v>61534.614722178761</v>
      </c>
      <c r="J17" s="441" t="s">
        <v>106</v>
      </c>
      <c r="K17" s="63"/>
      <c r="L17" s="63"/>
      <c r="M17" s="63"/>
    </row>
    <row r="18" spans="1:14" ht="15" customHeight="1" x14ac:dyDescent="0.25">
      <c r="A18" s="443" t="s">
        <v>107</v>
      </c>
      <c r="B18" s="753">
        <v>2083113.9546850631</v>
      </c>
      <c r="C18" s="750">
        <v>2085658.4096888271</v>
      </c>
      <c r="D18" s="750">
        <v>1885008.6705751107</v>
      </c>
      <c r="E18" s="750">
        <v>2036086.1076162807</v>
      </c>
      <c r="F18" s="750">
        <v>2191557.3183368333</v>
      </c>
      <c r="G18" s="750">
        <v>2189258.0378588438</v>
      </c>
      <c r="H18" s="822">
        <v>1953188.811645336</v>
      </c>
      <c r="I18" s="833">
        <v>2122762.7583758002</v>
      </c>
      <c r="J18" s="441" t="s">
        <v>108</v>
      </c>
      <c r="K18" s="63"/>
      <c r="L18" s="63"/>
      <c r="M18" s="63"/>
    </row>
    <row r="19" spans="1:14" ht="15" customHeight="1" x14ac:dyDescent="0.25">
      <c r="A19" s="443" t="s">
        <v>109</v>
      </c>
      <c r="B19" s="753">
        <v>434449.06308221992</v>
      </c>
      <c r="C19" s="750">
        <v>447113.54265576758</v>
      </c>
      <c r="D19" s="750">
        <v>436383.41650398163</v>
      </c>
      <c r="E19" s="750">
        <v>438998.92854979535</v>
      </c>
      <c r="F19" s="750">
        <v>443027.17063578544</v>
      </c>
      <c r="G19" s="750">
        <v>455413.48431043752</v>
      </c>
      <c r="H19" s="822">
        <v>467707.62012684922</v>
      </c>
      <c r="I19" s="833">
        <v>479509.58811135858</v>
      </c>
      <c r="J19" s="441" t="s">
        <v>110</v>
      </c>
      <c r="K19" s="63"/>
      <c r="L19" s="63"/>
      <c r="M19" s="63"/>
    </row>
    <row r="20" spans="1:14" s="67" customFormat="1" ht="15" customHeight="1" x14ac:dyDescent="0.25">
      <c r="A20" s="443" t="s">
        <v>111</v>
      </c>
      <c r="B20" s="753">
        <v>2517563.0177672831</v>
      </c>
      <c r="C20" s="750">
        <v>2532771.9523445945</v>
      </c>
      <c r="D20" s="750">
        <v>2321392.0870790924</v>
      </c>
      <c r="E20" s="750">
        <v>2475085.0361660761</v>
      </c>
      <c r="F20" s="750">
        <v>2634584.4889726187</v>
      </c>
      <c r="G20" s="750">
        <v>2644671.5221692813</v>
      </c>
      <c r="H20" s="822">
        <v>2420896.431772185</v>
      </c>
      <c r="I20" s="833">
        <v>2602272.3464871589</v>
      </c>
      <c r="J20" s="441" t="s">
        <v>112</v>
      </c>
      <c r="K20" s="306"/>
      <c r="L20" s="306"/>
      <c r="M20" s="306"/>
    </row>
    <row r="21" spans="1:14" x14ac:dyDescent="0.25">
      <c r="A21" s="151"/>
      <c r="B21" s="138"/>
      <c r="C21" s="138"/>
      <c r="D21" s="138"/>
      <c r="E21" s="138"/>
      <c r="F21" s="138"/>
      <c r="G21" s="138"/>
      <c r="H21" s="138"/>
      <c r="I21" s="138"/>
      <c r="J21" s="138"/>
      <c r="K21" s="63"/>
      <c r="L21" s="63"/>
      <c r="M21" s="63"/>
      <c r="N21" s="63"/>
    </row>
    <row r="22" spans="1:14" x14ac:dyDescent="0.25">
      <c r="A22" s="751" t="s">
        <v>1102</v>
      </c>
      <c r="B22" s="152"/>
      <c r="C22" s="152"/>
      <c r="D22" s="152"/>
      <c r="E22" s="152"/>
      <c r="F22" s="751"/>
      <c r="G22" s="751"/>
      <c r="H22" s="152"/>
      <c r="I22" s="152"/>
      <c r="J22" s="152"/>
      <c r="K22" s="63"/>
      <c r="L22" s="63"/>
      <c r="M22" s="63"/>
      <c r="N22" s="63"/>
    </row>
    <row r="23" spans="1:14" x14ac:dyDescent="0.25">
      <c r="A23" s="751" t="s">
        <v>1103</v>
      </c>
      <c r="B23" s="152"/>
      <c r="C23" s="152"/>
      <c r="D23" s="152"/>
      <c r="E23" s="152"/>
      <c r="F23" s="152"/>
      <c r="G23" s="152"/>
      <c r="H23" s="152"/>
      <c r="I23" s="152"/>
      <c r="J23" s="152"/>
      <c r="K23" s="63"/>
      <c r="L23" s="63"/>
      <c r="M23" s="63"/>
      <c r="N23" s="63"/>
    </row>
  </sheetData>
  <mergeCells count="4">
    <mergeCell ref="A4:A5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1"/>
  <sheetViews>
    <sheetView workbookViewId="0">
      <selection activeCell="K29" sqref="K29"/>
    </sheetView>
  </sheetViews>
  <sheetFormatPr defaultRowHeight="15" x14ac:dyDescent="0.25"/>
  <cols>
    <col min="1" max="1" width="21.7109375" style="104" customWidth="1"/>
    <col min="2" max="5" width="9" style="104" customWidth="1"/>
    <col min="6" max="8" width="9.140625" style="104"/>
    <col min="9" max="9" width="9" style="104" customWidth="1"/>
    <col min="10" max="10" width="19.42578125" style="104" customWidth="1"/>
    <col min="11" max="11" width="20.85546875" style="104" customWidth="1"/>
    <col min="12" max="16384" width="9.140625" style="104"/>
  </cols>
  <sheetData>
    <row r="1" spans="1:16" x14ac:dyDescent="0.25">
      <c r="A1" s="194" t="s">
        <v>861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05"/>
      <c r="M1" s="105"/>
      <c r="N1" s="105"/>
      <c r="O1" s="105"/>
      <c r="P1" s="105"/>
    </row>
    <row r="2" spans="1:16" x14ac:dyDescent="0.25">
      <c r="A2" s="933" t="s">
        <v>862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68" t="s">
        <v>113</v>
      </c>
      <c r="M2" s="105"/>
      <c r="N2" s="105"/>
      <c r="O2" s="105"/>
      <c r="P2" s="105"/>
    </row>
    <row r="3" spans="1:16" x14ac:dyDescent="0.25">
      <c r="A3" s="493"/>
      <c r="B3" s="138"/>
      <c r="C3" s="147"/>
      <c r="D3" s="147"/>
      <c r="E3" s="147"/>
      <c r="F3" s="138"/>
      <c r="G3" s="138"/>
      <c r="H3" s="138"/>
      <c r="I3" s="138"/>
      <c r="J3" s="133" t="s">
        <v>114</v>
      </c>
      <c r="K3" s="133"/>
      <c r="L3" s="105"/>
      <c r="M3" s="105"/>
      <c r="N3" s="105"/>
      <c r="O3" s="105"/>
      <c r="P3" s="105"/>
    </row>
    <row r="4" spans="1:16" ht="15.75" customHeight="1" x14ac:dyDescent="0.25">
      <c r="A4" s="929"/>
      <c r="B4" s="930">
        <v>2016</v>
      </c>
      <c r="C4" s="931"/>
      <c r="D4" s="930" t="s">
        <v>1100</v>
      </c>
      <c r="E4" s="932"/>
      <c r="F4" s="932"/>
      <c r="G4" s="931"/>
      <c r="H4" s="930" t="s">
        <v>1101</v>
      </c>
      <c r="I4" s="931"/>
      <c r="J4" s="748"/>
      <c r="K4" s="147"/>
      <c r="L4" s="105"/>
      <c r="M4" s="105"/>
      <c r="N4" s="105"/>
      <c r="O4" s="105"/>
    </row>
    <row r="5" spans="1:16" x14ac:dyDescent="0.25">
      <c r="A5" s="929"/>
      <c r="B5" s="819" t="s">
        <v>17</v>
      </c>
      <c r="C5" s="819" t="s">
        <v>18</v>
      </c>
      <c r="D5" s="819" t="s">
        <v>15</v>
      </c>
      <c r="E5" s="819" t="s">
        <v>16</v>
      </c>
      <c r="F5" s="819" t="s">
        <v>17</v>
      </c>
      <c r="G5" s="819" t="s">
        <v>18</v>
      </c>
      <c r="H5" s="819" t="s">
        <v>15</v>
      </c>
      <c r="I5" s="819" t="s">
        <v>16</v>
      </c>
      <c r="J5" s="245"/>
      <c r="K5" s="147"/>
      <c r="L5" s="105"/>
      <c r="M5" s="105"/>
      <c r="N5" s="105"/>
      <c r="O5" s="105"/>
    </row>
    <row r="6" spans="1:16" ht="15" customHeight="1" x14ac:dyDescent="0.25">
      <c r="A6" s="442" t="s">
        <v>93</v>
      </c>
      <c r="B6" s="827">
        <v>7.2884946499083441</v>
      </c>
      <c r="C6" s="823">
        <v>6.1881876497205042</v>
      </c>
      <c r="D6" s="824">
        <v>-3.7919491115194148</v>
      </c>
      <c r="E6" s="824">
        <v>-5.3513881910192964</v>
      </c>
      <c r="F6" s="824">
        <v>-4.9262081801380759</v>
      </c>
      <c r="G6" s="824">
        <v>-5.8302526137280779</v>
      </c>
      <c r="H6" s="824">
        <v>1.1000000000000001</v>
      </c>
      <c r="I6" s="828">
        <v>3.4</v>
      </c>
      <c r="J6" s="440" t="s">
        <v>93</v>
      </c>
      <c r="K6" s="147"/>
      <c r="L6" s="105"/>
      <c r="M6" s="105"/>
      <c r="N6" s="105"/>
      <c r="O6" s="105"/>
    </row>
    <row r="7" spans="1:16" ht="15" customHeight="1" x14ac:dyDescent="0.25">
      <c r="A7" s="299" t="s">
        <v>94</v>
      </c>
      <c r="B7" s="754">
        <v>8.400768026125732</v>
      </c>
      <c r="C7" s="737">
        <v>11.442678106469685</v>
      </c>
      <c r="D7" s="825">
        <v>4.6205388861365151</v>
      </c>
      <c r="E7" s="825">
        <v>4.7</v>
      </c>
      <c r="F7" s="825">
        <v>1.7</v>
      </c>
      <c r="G7" s="825">
        <v>2.4</v>
      </c>
      <c r="H7" s="825">
        <v>5</v>
      </c>
      <c r="I7" s="829">
        <v>4.0999999999999996</v>
      </c>
      <c r="J7" s="441" t="s">
        <v>94</v>
      </c>
      <c r="K7" s="147"/>
      <c r="L7" s="105"/>
      <c r="M7" s="105"/>
      <c r="N7" s="105"/>
      <c r="O7" s="105"/>
    </row>
    <row r="8" spans="1:16" ht="15" customHeight="1" x14ac:dyDescent="0.25">
      <c r="A8" s="299" t="s">
        <v>95</v>
      </c>
      <c r="B8" s="754">
        <v>1.8295362934177035</v>
      </c>
      <c r="C8" s="737">
        <v>4.9335327289406337</v>
      </c>
      <c r="D8" s="825">
        <v>6.6203183554903262</v>
      </c>
      <c r="E8" s="825">
        <v>7.1</v>
      </c>
      <c r="F8" s="825">
        <v>8.3000000000000007</v>
      </c>
      <c r="G8" s="825">
        <v>9.1</v>
      </c>
      <c r="H8" s="825">
        <v>-2.1</v>
      </c>
      <c r="I8" s="829">
        <v>-2.2000000000000002</v>
      </c>
      <c r="J8" s="441" t="s">
        <v>96</v>
      </c>
      <c r="K8" s="147"/>
      <c r="L8" s="105"/>
      <c r="N8" s="105"/>
      <c r="O8" s="105"/>
    </row>
    <row r="9" spans="1:16" ht="15" customHeight="1" x14ac:dyDescent="0.25">
      <c r="A9" s="299" t="s">
        <v>97</v>
      </c>
      <c r="B9" s="754">
        <v>7.8872202883592877</v>
      </c>
      <c r="C9" s="737">
        <v>6.0464715434449374</v>
      </c>
      <c r="D9" s="825">
        <v>4.8469919990513262</v>
      </c>
      <c r="E9" s="825">
        <v>7</v>
      </c>
      <c r="F9" s="825">
        <v>9.3000000000000007</v>
      </c>
      <c r="G9" s="825">
        <v>7.8</v>
      </c>
      <c r="H9" s="825">
        <v>6.4</v>
      </c>
      <c r="I9" s="829">
        <v>5.3</v>
      </c>
      <c r="J9" s="441" t="s">
        <v>97</v>
      </c>
      <c r="K9" s="147"/>
      <c r="L9" s="105"/>
      <c r="M9" s="105"/>
      <c r="N9" s="105"/>
      <c r="O9" s="105"/>
    </row>
    <row r="10" spans="1:16" ht="15" customHeight="1" x14ac:dyDescent="0.25">
      <c r="A10" s="299" t="s">
        <v>98</v>
      </c>
      <c r="B10" s="754">
        <v>1.9372538366606733</v>
      </c>
      <c r="C10" s="737">
        <v>2.1564320883320534</v>
      </c>
      <c r="D10" s="825">
        <v>8.5223469099251332</v>
      </c>
      <c r="E10" s="825">
        <v>7.4788798293047734</v>
      </c>
      <c r="F10" s="825">
        <v>8.9133695873483134</v>
      </c>
      <c r="G10" s="825">
        <v>8.8012144576789382</v>
      </c>
      <c r="H10" s="825">
        <v>4.2</v>
      </c>
      <c r="I10" s="829">
        <v>6.2</v>
      </c>
      <c r="J10" s="441" t="s">
        <v>98</v>
      </c>
      <c r="K10" s="147"/>
      <c r="L10" s="105"/>
      <c r="M10" s="105"/>
      <c r="N10" s="105"/>
      <c r="O10" s="105"/>
    </row>
    <row r="11" spans="1:16" ht="15" customHeight="1" x14ac:dyDescent="0.25">
      <c r="A11" s="299" t="s">
        <v>99</v>
      </c>
      <c r="B11" s="754">
        <v>-2.8086696972953149</v>
      </c>
      <c r="C11" s="737">
        <v>-3.5072727363856302</v>
      </c>
      <c r="D11" s="825">
        <v>0.16652261414034797</v>
      </c>
      <c r="E11" s="825">
        <v>0.57830012894069682</v>
      </c>
      <c r="F11" s="825">
        <v>-0.52317103085101735</v>
      </c>
      <c r="G11" s="825">
        <v>7.3867447346543713E-2</v>
      </c>
      <c r="H11" s="825">
        <v>-0.2</v>
      </c>
      <c r="I11" s="829">
        <v>0.4</v>
      </c>
      <c r="J11" s="441" t="s">
        <v>99</v>
      </c>
      <c r="K11" s="147"/>
      <c r="L11" s="105"/>
      <c r="M11" s="105"/>
      <c r="N11" s="105"/>
      <c r="O11" s="105"/>
    </row>
    <row r="12" spans="1:16" ht="15" customHeight="1" x14ac:dyDescent="0.25">
      <c r="A12" s="299" t="s">
        <v>100</v>
      </c>
      <c r="B12" s="754">
        <v>0.30329297716495773</v>
      </c>
      <c r="C12" s="737">
        <v>1.4523232417141543</v>
      </c>
      <c r="D12" s="825">
        <v>5.1044834377199919</v>
      </c>
      <c r="E12" s="825">
        <v>6.2526603662294065</v>
      </c>
      <c r="F12" s="825">
        <v>7.6138519178466311</v>
      </c>
      <c r="G12" s="825">
        <v>8.8853089572509418</v>
      </c>
      <c r="H12" s="825">
        <v>2.5</v>
      </c>
      <c r="I12" s="829">
        <v>2.8</v>
      </c>
      <c r="J12" s="441" t="s">
        <v>100</v>
      </c>
      <c r="K12" s="147"/>
      <c r="L12" s="105"/>
      <c r="M12" s="105"/>
      <c r="N12" s="105"/>
      <c r="O12" s="105"/>
    </row>
    <row r="13" spans="1:16" ht="15" customHeight="1" x14ac:dyDescent="0.25">
      <c r="A13" s="299" t="s">
        <v>101</v>
      </c>
      <c r="B13" s="754">
        <v>0.83889468330065142</v>
      </c>
      <c r="C13" s="737">
        <v>0.60642026268575933</v>
      </c>
      <c r="D13" s="825">
        <v>2.4612169447123335</v>
      </c>
      <c r="E13" s="825">
        <v>3.1410245079544836</v>
      </c>
      <c r="F13" s="825">
        <v>3.520633511385924</v>
      </c>
      <c r="G13" s="825">
        <v>2.8828974042730948</v>
      </c>
      <c r="H13" s="825">
        <v>1.1000000000000001</v>
      </c>
      <c r="I13" s="829">
        <v>1.4</v>
      </c>
      <c r="J13" s="441" t="s">
        <v>101</v>
      </c>
      <c r="K13" s="147"/>
      <c r="L13" s="105"/>
      <c r="M13" s="105"/>
      <c r="N13" s="105"/>
      <c r="O13" s="105"/>
    </row>
    <row r="14" spans="1:16" ht="15" customHeight="1" x14ac:dyDescent="0.25">
      <c r="A14" s="299" t="s">
        <v>102</v>
      </c>
      <c r="B14" s="754">
        <v>8.8762949706881358</v>
      </c>
      <c r="C14" s="737">
        <v>9.4673881758004796</v>
      </c>
      <c r="D14" s="825">
        <v>-0.61061243407644383</v>
      </c>
      <c r="E14" s="825">
        <v>1.6845932103047403</v>
      </c>
      <c r="F14" s="825">
        <v>4.2018597375738977</v>
      </c>
      <c r="G14" s="825">
        <v>3.1949398705593239</v>
      </c>
      <c r="H14" s="825">
        <v>1.7</v>
      </c>
      <c r="I14" s="829">
        <v>2.1</v>
      </c>
      <c r="J14" s="441" t="s">
        <v>102</v>
      </c>
      <c r="K14" s="147"/>
      <c r="L14" s="105"/>
      <c r="M14" s="105"/>
      <c r="N14" s="105"/>
      <c r="O14" s="105"/>
    </row>
    <row r="15" spans="1:16" ht="15" customHeight="1" x14ac:dyDescent="0.25">
      <c r="A15" s="299" t="s">
        <v>103</v>
      </c>
      <c r="B15" s="755">
        <v>0.93323969984020039</v>
      </c>
      <c r="C15" s="756">
        <v>1.2045873036017127</v>
      </c>
      <c r="D15" s="826">
        <v>0.63860875219383217</v>
      </c>
      <c r="E15" s="826">
        <v>0.87957722966854135</v>
      </c>
      <c r="F15" s="826">
        <v>1.6315965990078638</v>
      </c>
      <c r="G15" s="826">
        <v>0.88632215862666897</v>
      </c>
      <c r="H15" s="826">
        <v>0.9</v>
      </c>
      <c r="I15" s="829">
        <v>0.6</v>
      </c>
      <c r="J15" s="441" t="s">
        <v>103</v>
      </c>
      <c r="K15" s="147"/>
      <c r="L15" s="105"/>
      <c r="M15" s="105"/>
      <c r="N15" s="105"/>
      <c r="O15" s="105"/>
    </row>
    <row r="16" spans="1:16" ht="15" customHeight="1" x14ac:dyDescent="0.25">
      <c r="A16" s="299" t="s">
        <v>104</v>
      </c>
      <c r="B16" s="754">
        <v>4.9103410622582118</v>
      </c>
      <c r="C16" s="737">
        <v>5.0739376302899188</v>
      </c>
      <c r="D16" s="825">
        <v>6.79352269484977</v>
      </c>
      <c r="E16" s="825">
        <v>6.8902929837400677</v>
      </c>
      <c r="F16" s="825">
        <v>7.1627255198955453</v>
      </c>
      <c r="G16" s="825">
        <v>7.1715626668213304</v>
      </c>
      <c r="H16" s="825">
        <v>3</v>
      </c>
      <c r="I16" s="829">
        <v>3.1</v>
      </c>
      <c r="J16" s="441" t="s">
        <v>104</v>
      </c>
      <c r="K16" s="147"/>
      <c r="L16" s="105"/>
      <c r="M16" s="105"/>
      <c r="N16" s="105"/>
      <c r="O16" s="105"/>
    </row>
    <row r="17" spans="1:16" ht="15" customHeight="1" x14ac:dyDescent="0.25">
      <c r="A17" s="443" t="s">
        <v>105</v>
      </c>
      <c r="B17" s="755">
        <v>1.1855426590967113</v>
      </c>
      <c r="C17" s="756">
        <v>2.5349879189266744</v>
      </c>
      <c r="D17" s="826">
        <v>4.0217627193114254</v>
      </c>
      <c r="E17" s="826">
        <v>4.4051022784338727</v>
      </c>
      <c r="F17" s="826">
        <v>5.7218246963348918</v>
      </c>
      <c r="G17" s="826">
        <v>6.5541949046529027</v>
      </c>
      <c r="H17" s="826">
        <v>1.7</v>
      </c>
      <c r="I17" s="829">
        <v>2.4</v>
      </c>
      <c r="J17" s="441" t="s">
        <v>106</v>
      </c>
      <c r="K17" s="147"/>
      <c r="L17" s="105"/>
      <c r="M17" s="105"/>
      <c r="N17" s="105"/>
      <c r="O17" s="105"/>
    </row>
    <row r="18" spans="1:16" ht="15" customHeight="1" x14ac:dyDescent="0.25">
      <c r="A18" s="443" t="s">
        <v>107</v>
      </c>
      <c r="B18" s="755">
        <v>3.8811196302665678</v>
      </c>
      <c r="C18" s="756">
        <v>4.5093090956555244</v>
      </c>
      <c r="D18" s="826">
        <v>2.8591013471565958</v>
      </c>
      <c r="E18" s="826">
        <v>3.0412479700156609</v>
      </c>
      <c r="F18" s="826">
        <v>3.1775443919083131</v>
      </c>
      <c r="G18" s="826">
        <v>2.9964041923868905</v>
      </c>
      <c r="H18" s="826">
        <v>2.7679421460672984</v>
      </c>
      <c r="I18" s="829">
        <v>3.3528358334075961</v>
      </c>
      <c r="J18" s="441" t="s">
        <v>108</v>
      </c>
      <c r="K18" s="147"/>
      <c r="L18" s="105"/>
      <c r="M18" s="105"/>
      <c r="N18" s="105"/>
      <c r="O18" s="105"/>
    </row>
    <row r="19" spans="1:16" ht="15" customHeight="1" x14ac:dyDescent="0.25">
      <c r="A19" s="443" t="s">
        <v>109</v>
      </c>
      <c r="B19" s="755">
        <v>4.4599848436305649</v>
      </c>
      <c r="C19" s="756">
        <v>4.3827133125722497</v>
      </c>
      <c r="D19" s="826">
        <v>3.0136020642173946</v>
      </c>
      <c r="E19" s="826">
        <v>3.3889684076776376</v>
      </c>
      <c r="F19" s="826">
        <v>3.2795711083460901</v>
      </c>
      <c r="G19" s="826">
        <v>3.1137455834890062</v>
      </c>
      <c r="H19" s="826">
        <v>4.8196419805838389</v>
      </c>
      <c r="I19" s="829">
        <v>4.9000000000000004</v>
      </c>
      <c r="J19" s="441" t="s">
        <v>110</v>
      </c>
      <c r="K19" s="147"/>
      <c r="L19" s="105"/>
      <c r="M19" s="105"/>
      <c r="N19" s="105"/>
      <c r="O19" s="105"/>
    </row>
    <row r="20" spans="1:16" s="67" customFormat="1" ht="15" customHeight="1" x14ac:dyDescent="0.25">
      <c r="A20" s="443" t="s">
        <v>111</v>
      </c>
      <c r="B20" s="755">
        <v>3.9847004856411274</v>
      </c>
      <c r="C20" s="756">
        <v>4.4876226786910962</v>
      </c>
      <c r="D20" s="826">
        <v>2.8877959724327837</v>
      </c>
      <c r="E20" s="826">
        <v>3.1037587435145184</v>
      </c>
      <c r="F20" s="826">
        <v>3.19561494748028</v>
      </c>
      <c r="G20" s="826">
        <v>3.0173231085516079</v>
      </c>
      <c r="H20" s="826">
        <v>3.1224960140558267</v>
      </c>
      <c r="I20" s="829">
        <v>3.6</v>
      </c>
      <c r="J20" s="441" t="s">
        <v>112</v>
      </c>
      <c r="K20" s="138"/>
      <c r="L20" s="77"/>
      <c r="M20" s="77"/>
      <c r="N20" s="77"/>
      <c r="O20" s="77"/>
    </row>
    <row r="21" spans="1:16" x14ac:dyDescent="0.25">
      <c r="A21" s="15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05"/>
      <c r="M21" s="105"/>
      <c r="N21" s="105"/>
      <c r="O21" s="105"/>
      <c r="P21" s="105"/>
    </row>
    <row r="22" spans="1:16" x14ac:dyDescent="0.25">
      <c r="A22" s="751" t="s">
        <v>1102</v>
      </c>
      <c r="B22" s="152"/>
      <c r="C22" s="152"/>
      <c r="D22" s="152"/>
      <c r="E22" s="152"/>
      <c r="F22" s="751"/>
      <c r="G22" s="751"/>
      <c r="H22" s="152"/>
      <c r="I22" s="152"/>
      <c r="J22" s="152"/>
      <c r="K22" s="147"/>
      <c r="L22" s="63"/>
      <c r="M22" s="63"/>
      <c r="N22" s="63"/>
      <c r="O22" s="63"/>
    </row>
    <row r="23" spans="1:16" x14ac:dyDescent="0.25">
      <c r="A23" s="751" t="s">
        <v>1103</v>
      </c>
      <c r="B23" s="152"/>
      <c r="C23" s="152"/>
      <c r="D23" s="152"/>
      <c r="E23" s="152"/>
      <c r="F23" s="152"/>
      <c r="G23" s="152"/>
      <c r="H23" s="152"/>
      <c r="I23" s="152"/>
      <c r="J23" s="63"/>
      <c r="K23" s="6"/>
      <c r="L23" s="63"/>
      <c r="M23" s="63"/>
      <c r="N23" s="63"/>
      <c r="O23" s="63"/>
    </row>
    <row r="24" spans="1:16" x14ac:dyDescent="0.25">
      <c r="A24" s="105"/>
      <c r="B24" s="105"/>
      <c r="C24" s="105"/>
      <c r="D24" s="105"/>
      <c r="E24" s="105"/>
      <c r="F24" s="63"/>
      <c r="G24" s="63"/>
      <c r="H24" s="63"/>
      <c r="I24" s="105"/>
      <c r="J24" s="63"/>
      <c r="K24" s="105"/>
      <c r="L24" s="105"/>
      <c r="M24" s="105"/>
      <c r="N24" s="105"/>
      <c r="O24" s="105"/>
      <c r="P24" s="105"/>
    </row>
    <row r="25" spans="1:16" x14ac:dyDescent="0.25">
      <c r="A25" s="105"/>
      <c r="B25" s="105"/>
      <c r="C25" s="105"/>
      <c r="D25" s="105"/>
      <c r="E25" s="105"/>
      <c r="F25" s="63"/>
      <c r="G25" s="63"/>
      <c r="H25" s="63"/>
      <c r="I25" s="105"/>
      <c r="J25" s="63"/>
      <c r="K25" s="105"/>
      <c r="L25" s="105"/>
      <c r="M25" s="105"/>
      <c r="N25" s="105"/>
      <c r="O25" s="105"/>
      <c r="P25" s="105"/>
    </row>
    <row r="26" spans="1:16" x14ac:dyDescent="0.25">
      <c r="A26" s="105"/>
      <c r="B26" s="105"/>
      <c r="C26" s="105"/>
      <c r="D26" s="105"/>
      <c r="E26" s="105"/>
      <c r="F26" s="63"/>
      <c r="G26" s="63"/>
      <c r="H26" s="63"/>
      <c r="I26" s="105"/>
      <c r="J26" s="63"/>
      <c r="K26" s="105"/>
      <c r="L26" s="105"/>
      <c r="M26" s="105"/>
      <c r="N26" s="105"/>
      <c r="O26" s="105"/>
      <c r="P26" s="105"/>
    </row>
    <row r="27" spans="1:16" x14ac:dyDescent="0.25">
      <c r="A27" s="105"/>
      <c r="B27" s="105"/>
      <c r="C27" s="105"/>
      <c r="D27" s="105"/>
      <c r="E27" s="105"/>
      <c r="F27" s="63"/>
      <c r="G27" s="63"/>
      <c r="H27" s="63"/>
      <c r="I27" s="105"/>
      <c r="J27" s="63"/>
      <c r="K27" s="105"/>
      <c r="L27" s="105"/>
      <c r="M27" s="105"/>
      <c r="N27" s="105"/>
      <c r="O27" s="105"/>
      <c r="P27" s="105"/>
    </row>
    <row r="28" spans="1:16" x14ac:dyDescent="0.25">
      <c r="A28" s="105"/>
      <c r="B28" s="105"/>
      <c r="C28" s="105"/>
      <c r="D28" s="105"/>
      <c r="E28" s="105"/>
      <c r="F28" s="63"/>
      <c r="G28" s="63"/>
      <c r="H28" s="63"/>
      <c r="I28" s="105"/>
      <c r="J28" s="63"/>
      <c r="K28" s="105"/>
      <c r="L28" s="105"/>
      <c r="M28" s="105"/>
      <c r="N28" s="105"/>
      <c r="O28" s="105"/>
      <c r="P28" s="105"/>
    </row>
    <row r="29" spans="1:16" x14ac:dyDescent="0.25">
      <c r="A29" s="105"/>
      <c r="B29" s="105"/>
      <c r="C29" s="105"/>
      <c r="D29" s="105"/>
      <c r="E29" s="105"/>
      <c r="F29" s="63"/>
      <c r="G29" s="63"/>
      <c r="H29" s="63"/>
      <c r="I29" s="105"/>
      <c r="J29" s="63"/>
      <c r="K29" s="105"/>
      <c r="L29" s="105"/>
      <c r="M29" s="105"/>
      <c r="N29" s="105"/>
      <c r="O29" s="105"/>
      <c r="P29" s="105"/>
    </row>
    <row r="30" spans="1:16" x14ac:dyDescent="0.25">
      <c r="F30" s="63"/>
      <c r="G30" s="63"/>
      <c r="H30" s="63"/>
      <c r="J30" s="63"/>
    </row>
    <row r="31" spans="1:16" x14ac:dyDescent="0.25">
      <c r="F31" s="63"/>
      <c r="G31" s="63"/>
      <c r="H31" s="63"/>
      <c r="J31" s="63"/>
    </row>
  </sheetData>
  <mergeCells count="5">
    <mergeCell ref="A4:A5"/>
    <mergeCell ref="A2:K2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="115" zoomScaleNormal="115" workbookViewId="0">
      <selection activeCell="R15" sqref="R15"/>
    </sheetView>
  </sheetViews>
  <sheetFormatPr defaultRowHeight="15" x14ac:dyDescent="0.25"/>
  <cols>
    <col min="1" max="1" width="9.140625" style="104"/>
    <col min="2" max="2" width="13.5703125" style="104" customWidth="1"/>
    <col min="3" max="16384" width="9.140625" style="104"/>
  </cols>
  <sheetData>
    <row r="1" spans="1:2" x14ac:dyDescent="0.25">
      <c r="A1" s="3" t="s">
        <v>1152</v>
      </c>
    </row>
    <row r="2" spans="1:2" x14ac:dyDescent="0.25">
      <c r="A2" s="5" t="s">
        <v>1153</v>
      </c>
    </row>
    <row r="4" spans="1:2" ht="57" customHeight="1" x14ac:dyDescent="0.25">
      <c r="A4" s="75" t="s">
        <v>115</v>
      </c>
      <c r="B4" s="148" t="s">
        <v>896</v>
      </c>
    </row>
    <row r="5" spans="1:2" x14ac:dyDescent="0.25">
      <c r="A5" s="411" t="s">
        <v>897</v>
      </c>
      <c r="B5" s="757">
        <v>4</v>
      </c>
    </row>
    <row r="6" spans="1:2" x14ac:dyDescent="0.25">
      <c r="A6" s="411" t="s">
        <v>898</v>
      </c>
      <c r="B6" s="757">
        <v>4.5</v>
      </c>
    </row>
    <row r="7" spans="1:2" x14ac:dyDescent="0.25">
      <c r="A7" s="411" t="s">
        <v>1194</v>
      </c>
      <c r="B7" s="307">
        <v>2.9</v>
      </c>
    </row>
    <row r="8" spans="1:2" x14ac:dyDescent="0.25">
      <c r="A8" s="411" t="s">
        <v>1195</v>
      </c>
      <c r="B8" s="758">
        <v>3.1</v>
      </c>
    </row>
    <row r="9" spans="1:2" x14ac:dyDescent="0.25">
      <c r="A9" s="411" t="s">
        <v>1196</v>
      </c>
      <c r="B9" s="758">
        <v>3.2</v>
      </c>
    </row>
    <row r="10" spans="1:2" x14ac:dyDescent="0.25">
      <c r="A10" s="411" t="s">
        <v>1197</v>
      </c>
      <c r="B10" s="758">
        <v>3</v>
      </c>
    </row>
    <row r="11" spans="1:2" ht="15.75" x14ac:dyDescent="0.25">
      <c r="A11" s="411" t="s">
        <v>1198</v>
      </c>
      <c r="B11" s="758">
        <v>3.1</v>
      </c>
    </row>
    <row r="12" spans="1:2" ht="15.75" x14ac:dyDescent="0.25">
      <c r="A12" s="411" t="s">
        <v>1199</v>
      </c>
      <c r="B12" s="758">
        <v>3.6</v>
      </c>
    </row>
    <row r="13" spans="1:2" x14ac:dyDescent="0.25">
      <c r="A13" s="459"/>
      <c r="B13" s="460"/>
    </row>
    <row r="17" spans="1:5" x14ac:dyDescent="0.25">
      <c r="A17" s="153" t="s">
        <v>1104</v>
      </c>
      <c r="B17" s="87"/>
    </row>
    <row r="18" spans="1:5" x14ac:dyDescent="0.25">
      <c r="A18" s="153" t="s">
        <v>1105</v>
      </c>
      <c r="B18" s="87"/>
      <c r="E18" s="6"/>
    </row>
    <row r="19" spans="1:5" x14ac:dyDescent="0.25">
      <c r="E19" s="308"/>
    </row>
    <row r="21" spans="1:5" x14ac:dyDescent="0.25">
      <c r="B21" s="309"/>
    </row>
    <row r="22" spans="1:5" x14ac:dyDescent="0.25">
      <c r="A22" s="494"/>
      <c r="B22" s="310"/>
    </row>
    <row r="23" spans="1:5" x14ac:dyDescent="0.25">
      <c r="B23" s="30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8"/>
  <sheetViews>
    <sheetView zoomScaleNormal="100" workbookViewId="0">
      <selection activeCell="K25" sqref="K25"/>
    </sheetView>
  </sheetViews>
  <sheetFormatPr defaultRowHeight="15" x14ac:dyDescent="0.25"/>
  <cols>
    <col min="1" max="6" width="9.140625" style="87"/>
    <col min="7" max="7" width="9.140625" style="170"/>
    <col min="8" max="16384" width="9.140625" style="87"/>
  </cols>
  <sheetData>
    <row r="1" spans="1:14" x14ac:dyDescent="0.25">
      <c r="A1" s="80" t="s">
        <v>116</v>
      </c>
      <c r="B1" s="97"/>
      <c r="C1" s="97"/>
      <c r="D1" s="97"/>
      <c r="E1" s="97"/>
      <c r="F1" s="97"/>
      <c r="G1" s="79"/>
      <c r="H1" s="97"/>
      <c r="I1" s="97"/>
      <c r="J1" s="97"/>
      <c r="K1" s="97"/>
      <c r="L1" s="97"/>
      <c r="M1" s="97"/>
      <c r="N1" s="97"/>
    </row>
    <row r="2" spans="1:14" x14ac:dyDescent="0.25">
      <c r="A2" s="85" t="s">
        <v>117</v>
      </c>
      <c r="B2" s="97"/>
      <c r="C2" s="97"/>
      <c r="D2" s="97"/>
      <c r="E2" s="97"/>
      <c r="F2" s="97"/>
      <c r="G2" s="79"/>
      <c r="H2" s="110" t="s">
        <v>557</v>
      </c>
      <c r="I2" s="97"/>
      <c r="J2" s="97"/>
      <c r="K2" s="97"/>
      <c r="L2" s="97"/>
      <c r="M2" s="97"/>
      <c r="N2" s="97"/>
    </row>
    <row r="3" spans="1:14" x14ac:dyDescent="0.25">
      <c r="A3" s="939"/>
      <c r="B3" s="934" t="s">
        <v>634</v>
      </c>
      <c r="C3" s="934" t="s">
        <v>635</v>
      </c>
      <c r="D3" s="512" t="s">
        <v>636</v>
      </c>
      <c r="E3" s="512" t="s">
        <v>637</v>
      </c>
      <c r="F3" s="512" t="s">
        <v>638</v>
      </c>
      <c r="G3" s="165" t="s">
        <v>639</v>
      </c>
      <c r="H3" s="512" t="s">
        <v>558</v>
      </c>
      <c r="I3" s="934" t="s">
        <v>640</v>
      </c>
      <c r="J3" s="934" t="s">
        <v>641</v>
      </c>
      <c r="K3" s="934" t="s">
        <v>642</v>
      </c>
      <c r="L3" s="934" t="s">
        <v>643</v>
      </c>
      <c r="M3" s="936" t="s">
        <v>644</v>
      </c>
      <c r="N3" s="97"/>
    </row>
    <row r="4" spans="1:14" x14ac:dyDescent="0.25">
      <c r="A4" s="940"/>
      <c r="B4" s="935"/>
      <c r="C4" s="935"/>
      <c r="D4" s="111" t="s">
        <v>118</v>
      </c>
      <c r="E4" s="111" t="s">
        <v>119</v>
      </c>
      <c r="F4" s="111" t="s">
        <v>120</v>
      </c>
      <c r="G4" s="166" t="s">
        <v>121</v>
      </c>
      <c r="H4" s="111" t="s">
        <v>122</v>
      </c>
      <c r="I4" s="935"/>
      <c r="J4" s="935"/>
      <c r="K4" s="935"/>
      <c r="L4" s="935"/>
      <c r="M4" s="937"/>
      <c r="N4" s="97"/>
    </row>
    <row r="5" spans="1:14" ht="30.75" customHeight="1" x14ac:dyDescent="0.25">
      <c r="A5" s="938" t="s">
        <v>583</v>
      </c>
      <c r="B5" s="938"/>
      <c r="C5" s="938"/>
      <c r="D5" s="938"/>
      <c r="E5" s="938"/>
      <c r="F5" s="938"/>
      <c r="G5" s="938"/>
      <c r="H5" s="938"/>
      <c r="I5" s="938"/>
      <c r="J5" s="938"/>
      <c r="K5" s="938"/>
      <c r="L5" s="938"/>
      <c r="M5" s="938"/>
      <c r="N5" s="97"/>
    </row>
    <row r="6" spans="1:14" x14ac:dyDescent="0.25">
      <c r="A6" s="128">
        <v>2013</v>
      </c>
      <c r="B6" s="64">
        <v>100.4</v>
      </c>
      <c r="C6" s="64">
        <v>100.1</v>
      </c>
      <c r="D6" s="64">
        <v>100.1</v>
      </c>
      <c r="E6" s="64">
        <v>98.9</v>
      </c>
      <c r="F6" s="64">
        <v>99.9</v>
      </c>
      <c r="G6" s="64">
        <v>100</v>
      </c>
      <c r="H6" s="64">
        <v>99.1</v>
      </c>
      <c r="I6" s="64">
        <v>99.6</v>
      </c>
      <c r="J6" s="64">
        <v>100</v>
      </c>
      <c r="K6" s="64">
        <v>100.8</v>
      </c>
      <c r="L6" s="64">
        <v>99.8</v>
      </c>
      <c r="M6" s="167">
        <v>99.8</v>
      </c>
      <c r="N6" s="97"/>
    </row>
    <row r="7" spans="1:14" x14ac:dyDescent="0.25">
      <c r="A7" s="128">
        <v>2014</v>
      </c>
      <c r="B7" s="94">
        <v>100.1</v>
      </c>
      <c r="C7" s="94">
        <v>100.2</v>
      </c>
      <c r="D7" s="64">
        <v>100</v>
      </c>
      <c r="E7" s="64">
        <v>99</v>
      </c>
      <c r="F7" s="94" t="s">
        <v>79</v>
      </c>
      <c r="G7" s="64">
        <v>99.8</v>
      </c>
      <c r="H7" s="94">
        <v>99.9</v>
      </c>
      <c r="I7" s="94" t="s">
        <v>78</v>
      </c>
      <c r="J7" s="94">
        <v>100.4</v>
      </c>
      <c r="K7" s="94" t="s">
        <v>84</v>
      </c>
      <c r="L7" s="94">
        <v>99.7</v>
      </c>
      <c r="M7" s="168" t="s">
        <v>87</v>
      </c>
      <c r="N7" s="97"/>
    </row>
    <row r="8" spans="1:14" x14ac:dyDescent="0.25">
      <c r="A8" s="128">
        <v>2015</v>
      </c>
      <c r="B8" s="94" t="s">
        <v>125</v>
      </c>
      <c r="C8" s="94">
        <v>100.2</v>
      </c>
      <c r="D8" s="64">
        <v>100.5</v>
      </c>
      <c r="E8" s="64">
        <v>98.9</v>
      </c>
      <c r="F8" s="64">
        <v>100</v>
      </c>
      <c r="G8" s="64">
        <v>99.7</v>
      </c>
      <c r="H8" s="94">
        <v>99.2</v>
      </c>
      <c r="I8" s="64">
        <v>100</v>
      </c>
      <c r="J8" s="94">
        <v>99.9</v>
      </c>
      <c r="K8" s="94">
        <v>100.9</v>
      </c>
      <c r="L8" s="94">
        <v>99.8</v>
      </c>
      <c r="M8" s="168">
        <v>99.8</v>
      </c>
      <c r="N8" s="97"/>
    </row>
    <row r="9" spans="1:14" x14ac:dyDescent="0.25">
      <c r="A9" s="128">
        <v>2016</v>
      </c>
      <c r="B9" s="94">
        <v>100.2</v>
      </c>
      <c r="C9" s="94">
        <v>99.8</v>
      </c>
      <c r="D9" s="64">
        <v>100</v>
      </c>
      <c r="E9" s="64" t="s">
        <v>603</v>
      </c>
      <c r="F9" s="64">
        <v>100.1</v>
      </c>
      <c r="G9" s="64">
        <v>99.8</v>
      </c>
      <c r="H9" s="94">
        <v>99.7</v>
      </c>
      <c r="I9" s="64">
        <v>99.7</v>
      </c>
      <c r="J9" s="94">
        <v>100.1</v>
      </c>
      <c r="K9" s="94">
        <v>101.4</v>
      </c>
      <c r="L9" s="94">
        <v>100.1</v>
      </c>
      <c r="M9" s="168">
        <v>99.9</v>
      </c>
      <c r="N9" s="97"/>
    </row>
    <row r="10" spans="1:14" x14ac:dyDescent="0.25">
      <c r="A10" s="128">
        <v>2017</v>
      </c>
      <c r="B10" s="94">
        <v>100.9</v>
      </c>
      <c r="C10" s="94">
        <v>100.1</v>
      </c>
      <c r="D10" s="64">
        <v>100.1</v>
      </c>
      <c r="E10" s="64">
        <v>98.9</v>
      </c>
      <c r="F10" s="64">
        <v>99.8</v>
      </c>
      <c r="G10" s="64">
        <v>99.6</v>
      </c>
      <c r="H10" s="94">
        <v>99.7</v>
      </c>
      <c r="I10" s="64">
        <v>99.8</v>
      </c>
      <c r="J10" s="94">
        <v>100.3</v>
      </c>
      <c r="K10" s="94">
        <v>101.3</v>
      </c>
      <c r="L10" s="94">
        <v>99.9</v>
      </c>
      <c r="M10" s="167">
        <v>100</v>
      </c>
      <c r="N10" s="97"/>
    </row>
    <row r="11" spans="1:14" x14ac:dyDescent="0.25">
      <c r="A11" s="128">
        <v>2018</v>
      </c>
      <c r="B11" s="94">
        <v>100.2</v>
      </c>
      <c r="C11" s="94">
        <v>101.2</v>
      </c>
      <c r="D11" s="64">
        <v>100.4</v>
      </c>
      <c r="E11" s="64">
        <v>98.9</v>
      </c>
      <c r="F11" s="64">
        <v>100.2</v>
      </c>
      <c r="G11" s="64">
        <v>99.8</v>
      </c>
      <c r="H11" s="64">
        <v>99.4</v>
      </c>
      <c r="I11" s="64">
        <v>100</v>
      </c>
      <c r="J11" s="94">
        <v>100.3</v>
      </c>
      <c r="K11" s="94">
        <v>101.3</v>
      </c>
      <c r="L11" s="94"/>
      <c r="M11" s="167"/>
      <c r="N11" s="97"/>
    </row>
    <row r="12" spans="1:14" ht="25.5" x14ac:dyDescent="0.25">
      <c r="A12" s="90" t="s">
        <v>584</v>
      </c>
      <c r="B12" s="90"/>
      <c r="C12" s="90"/>
      <c r="D12" s="129"/>
      <c r="E12" s="90"/>
      <c r="F12" s="90"/>
      <c r="G12" s="129"/>
      <c r="H12" s="90"/>
      <c r="I12" s="90"/>
      <c r="J12" s="90"/>
      <c r="K12" s="90"/>
      <c r="L12" s="90"/>
      <c r="M12" s="139"/>
      <c r="N12" s="97"/>
    </row>
    <row r="13" spans="1:14" x14ac:dyDescent="0.25">
      <c r="A13" s="128">
        <v>2013</v>
      </c>
      <c r="B13" s="64">
        <v>101.5</v>
      </c>
      <c r="C13" s="64">
        <v>100.9</v>
      </c>
      <c r="D13" s="64">
        <v>100.4</v>
      </c>
      <c r="E13" s="64">
        <v>100.3</v>
      </c>
      <c r="F13" s="64">
        <v>100.3</v>
      </c>
      <c r="G13" s="64">
        <v>101</v>
      </c>
      <c r="H13" s="64">
        <v>100.6</v>
      </c>
      <c r="I13" s="64">
        <v>99.8</v>
      </c>
      <c r="J13" s="64">
        <v>99</v>
      </c>
      <c r="K13" s="64">
        <v>98.7</v>
      </c>
      <c r="L13" s="64">
        <v>98.7</v>
      </c>
      <c r="M13" s="167">
        <v>98.5</v>
      </c>
      <c r="N13" s="97"/>
    </row>
    <row r="14" spans="1:14" x14ac:dyDescent="0.25">
      <c r="A14" s="128">
        <v>2014</v>
      </c>
      <c r="B14" s="94">
        <v>98.2</v>
      </c>
      <c r="C14" s="94">
        <v>98.3</v>
      </c>
      <c r="D14" s="64">
        <v>98.3</v>
      </c>
      <c r="E14" s="94">
        <v>98.3</v>
      </c>
      <c r="F14" s="94">
        <v>98.3</v>
      </c>
      <c r="G14" s="64">
        <v>98</v>
      </c>
      <c r="H14" s="94">
        <v>98.9</v>
      </c>
      <c r="I14" s="94" t="s">
        <v>86</v>
      </c>
      <c r="J14" s="94">
        <v>99.7</v>
      </c>
      <c r="K14" s="94" t="s">
        <v>82</v>
      </c>
      <c r="L14" s="94" t="s">
        <v>123</v>
      </c>
      <c r="M14" s="168" t="s">
        <v>75</v>
      </c>
      <c r="N14" s="97"/>
    </row>
    <row r="15" spans="1:14" x14ac:dyDescent="0.25">
      <c r="A15" s="128">
        <v>2015</v>
      </c>
      <c r="B15" s="94" t="s">
        <v>83</v>
      </c>
      <c r="C15" s="94">
        <v>98.7</v>
      </c>
      <c r="D15" s="64">
        <v>99.2</v>
      </c>
      <c r="E15" s="94">
        <v>99.1</v>
      </c>
      <c r="F15" s="94">
        <v>99.2</v>
      </c>
      <c r="G15" s="64" t="s">
        <v>76</v>
      </c>
      <c r="H15" s="94">
        <v>98.4</v>
      </c>
      <c r="I15" s="94">
        <v>98.4</v>
      </c>
      <c r="J15" s="94">
        <v>97.9</v>
      </c>
      <c r="K15" s="94">
        <v>97.9</v>
      </c>
      <c r="L15" s="64">
        <v>98</v>
      </c>
      <c r="M15" s="168">
        <v>98.4</v>
      </c>
      <c r="N15" s="97"/>
    </row>
    <row r="16" spans="1:14" x14ac:dyDescent="0.25">
      <c r="A16" s="128">
        <v>2016</v>
      </c>
      <c r="B16" s="94">
        <v>99.1</v>
      </c>
      <c r="C16" s="94">
        <v>98.7</v>
      </c>
      <c r="D16" s="64">
        <v>98.2</v>
      </c>
      <c r="E16" s="94" t="s">
        <v>85</v>
      </c>
      <c r="F16" s="94">
        <v>98.4</v>
      </c>
      <c r="G16" s="64">
        <v>98.4</v>
      </c>
      <c r="H16" s="64">
        <v>99</v>
      </c>
      <c r="I16" s="94">
        <v>98.7</v>
      </c>
      <c r="J16" s="94">
        <v>98.8</v>
      </c>
      <c r="K16" s="94">
        <v>99.3</v>
      </c>
      <c r="L16" s="64">
        <v>99.7</v>
      </c>
      <c r="M16" s="168">
        <v>99.8</v>
      </c>
      <c r="N16" s="97"/>
    </row>
    <row r="17" spans="1:14" x14ac:dyDescent="0.25">
      <c r="A17" s="128">
        <v>2017</v>
      </c>
      <c r="B17" s="94">
        <v>100.4</v>
      </c>
      <c r="C17" s="94">
        <v>100.8</v>
      </c>
      <c r="D17" s="64">
        <v>100.9</v>
      </c>
      <c r="E17" s="94">
        <v>100.8</v>
      </c>
      <c r="F17" s="94">
        <v>100.6</v>
      </c>
      <c r="G17" s="64">
        <v>100.4</v>
      </c>
      <c r="H17" s="64">
        <v>100.3</v>
      </c>
      <c r="I17" s="94">
        <v>100.4</v>
      </c>
      <c r="J17" s="94">
        <v>100.6</v>
      </c>
      <c r="K17" s="94">
        <v>100.5</v>
      </c>
      <c r="L17" s="64">
        <v>100.3</v>
      </c>
      <c r="M17" s="168">
        <v>100.4</v>
      </c>
      <c r="N17" s="97"/>
    </row>
    <row r="18" spans="1:14" x14ac:dyDescent="0.25">
      <c r="A18" s="128">
        <v>2018</v>
      </c>
      <c r="B18" s="94">
        <v>99.7</v>
      </c>
      <c r="C18" s="94">
        <v>100.8</v>
      </c>
      <c r="D18" s="64">
        <v>101</v>
      </c>
      <c r="E18" s="94">
        <v>101.1</v>
      </c>
      <c r="F18" s="94">
        <v>101.4</v>
      </c>
      <c r="G18" s="64">
        <v>101.6</v>
      </c>
      <c r="H18" s="64">
        <v>101.5</v>
      </c>
      <c r="I18" s="94">
        <v>101.6</v>
      </c>
      <c r="J18" s="94">
        <v>101.6</v>
      </c>
      <c r="K18" s="94">
        <v>101.6</v>
      </c>
      <c r="L18" s="64"/>
      <c r="M18" s="168"/>
      <c r="N18" s="97"/>
    </row>
    <row r="19" spans="1:14" ht="25.5" x14ac:dyDescent="0.25">
      <c r="A19" s="90" t="s">
        <v>585</v>
      </c>
      <c r="B19" s="90"/>
      <c r="C19" s="90"/>
      <c r="D19" s="129"/>
      <c r="E19" s="90"/>
      <c r="F19" s="90"/>
      <c r="G19" s="129"/>
      <c r="H19" s="90"/>
      <c r="I19" s="90"/>
      <c r="J19" s="90"/>
      <c r="K19" s="90"/>
      <c r="L19" s="90"/>
      <c r="M19" s="139"/>
      <c r="N19" s="97"/>
    </row>
    <row r="20" spans="1:14" x14ac:dyDescent="0.25">
      <c r="A20" s="128">
        <v>2013</v>
      </c>
      <c r="B20" s="94" t="s">
        <v>127</v>
      </c>
      <c r="C20" s="64">
        <v>101.2</v>
      </c>
      <c r="D20" s="64">
        <v>101</v>
      </c>
      <c r="E20" s="64">
        <v>100.8</v>
      </c>
      <c r="F20" s="64">
        <v>100.7</v>
      </c>
      <c r="G20" s="64">
        <v>100.7</v>
      </c>
      <c r="H20" s="64">
        <v>100.7</v>
      </c>
      <c r="I20" s="64">
        <v>100.6</v>
      </c>
      <c r="J20" s="64">
        <v>100.4</v>
      </c>
      <c r="K20" s="64">
        <v>100.3</v>
      </c>
      <c r="L20" s="64">
        <v>100.1</v>
      </c>
      <c r="M20" s="167">
        <v>100</v>
      </c>
      <c r="N20" s="97"/>
    </row>
    <row r="21" spans="1:14" x14ac:dyDescent="0.25">
      <c r="A21" s="4">
        <v>2014</v>
      </c>
      <c r="B21" s="130" t="s">
        <v>127</v>
      </c>
      <c r="C21" s="130">
        <v>98.3</v>
      </c>
      <c r="D21" s="131">
        <v>98.3</v>
      </c>
      <c r="E21" s="130">
        <v>98.3</v>
      </c>
      <c r="F21" s="130" t="s">
        <v>85</v>
      </c>
      <c r="G21" s="131">
        <v>98.2</v>
      </c>
      <c r="H21" s="130">
        <v>98.3</v>
      </c>
      <c r="I21" s="130" t="s">
        <v>81</v>
      </c>
      <c r="J21" s="130">
        <v>98.6</v>
      </c>
      <c r="K21" s="130" t="s">
        <v>83</v>
      </c>
      <c r="L21" s="130" t="s">
        <v>77</v>
      </c>
      <c r="M21" s="169" t="s">
        <v>77</v>
      </c>
      <c r="N21" s="97"/>
    </row>
    <row r="22" spans="1:14" x14ac:dyDescent="0.25">
      <c r="A22" s="4">
        <v>2015</v>
      </c>
      <c r="B22" s="130" t="s">
        <v>127</v>
      </c>
      <c r="C22" s="130">
        <v>98.7</v>
      </c>
      <c r="D22" s="131">
        <v>98.8</v>
      </c>
      <c r="E22" s="130">
        <v>98.9</v>
      </c>
      <c r="F22" s="130">
        <v>98.9</v>
      </c>
      <c r="G22" s="131">
        <v>99</v>
      </c>
      <c r="H22" s="130">
        <v>98.9</v>
      </c>
      <c r="I22" s="130">
        <v>98.8</v>
      </c>
      <c r="J22" s="130">
        <v>98.7</v>
      </c>
      <c r="K22" s="130">
        <v>98.6</v>
      </c>
      <c r="L22" s="130">
        <v>98.6</v>
      </c>
      <c r="M22" s="169">
        <v>98.6</v>
      </c>
      <c r="N22" s="97"/>
    </row>
    <row r="23" spans="1:14" x14ac:dyDescent="0.25">
      <c r="A23" s="4">
        <v>2016</v>
      </c>
      <c r="B23" s="130" t="s">
        <v>127</v>
      </c>
      <c r="C23" s="130">
        <v>98.9</v>
      </c>
      <c r="D23" s="131">
        <v>98.6</v>
      </c>
      <c r="E23" s="130" t="s">
        <v>716</v>
      </c>
      <c r="F23" s="130">
        <v>98.5</v>
      </c>
      <c r="G23" s="131">
        <v>98.5</v>
      </c>
      <c r="H23" s="130">
        <v>98.6</v>
      </c>
      <c r="I23" s="130">
        <v>98.6</v>
      </c>
      <c r="J23" s="130">
        <v>98.6</v>
      </c>
      <c r="K23" s="130">
        <v>98.7</v>
      </c>
      <c r="L23" s="130">
        <v>98.8</v>
      </c>
      <c r="M23" s="169">
        <v>98.8</v>
      </c>
      <c r="N23" s="97"/>
    </row>
    <row r="24" spans="1:14" s="89" customFormat="1" x14ac:dyDescent="0.25">
      <c r="A24" s="4">
        <v>2017</v>
      </c>
      <c r="B24" s="130" t="s">
        <v>127</v>
      </c>
      <c r="C24" s="130">
        <v>100.6</v>
      </c>
      <c r="D24" s="131">
        <v>100.7</v>
      </c>
      <c r="E24" s="130">
        <v>100.7</v>
      </c>
      <c r="F24" s="130">
        <v>100.7</v>
      </c>
      <c r="G24" s="131">
        <v>100.7</v>
      </c>
      <c r="H24" s="130">
        <v>100.6</v>
      </c>
      <c r="I24" s="130">
        <v>100.6</v>
      </c>
      <c r="J24" s="130">
        <v>100.6</v>
      </c>
      <c r="K24" s="130">
        <v>100.6</v>
      </c>
      <c r="L24" s="130">
        <v>100.6</v>
      </c>
      <c r="M24" s="169">
        <v>100.5</v>
      </c>
      <c r="N24" s="2"/>
    </row>
    <row r="25" spans="1:14" s="89" customFormat="1" x14ac:dyDescent="0.25">
      <c r="A25" s="426">
        <v>2018</v>
      </c>
      <c r="B25" s="427" t="s">
        <v>127</v>
      </c>
      <c r="C25" s="427">
        <v>100.2</v>
      </c>
      <c r="D25" s="428">
        <v>100.5</v>
      </c>
      <c r="E25" s="427">
        <v>100.7</v>
      </c>
      <c r="F25" s="427">
        <v>100.8</v>
      </c>
      <c r="G25" s="428">
        <v>100.9</v>
      </c>
      <c r="H25" s="428">
        <v>101</v>
      </c>
      <c r="I25" s="427">
        <v>101.1</v>
      </c>
      <c r="J25" s="427">
        <v>101.1</v>
      </c>
      <c r="K25" s="427">
        <v>101.2</v>
      </c>
      <c r="L25" s="427"/>
      <c r="M25" s="429"/>
      <c r="N25" s="2"/>
    </row>
    <row r="26" spans="1:14" x14ac:dyDescent="0.25">
      <c r="A26" s="85"/>
      <c r="B26" s="97"/>
      <c r="C26" s="97"/>
      <c r="D26" s="97"/>
      <c r="E26" s="97"/>
      <c r="F26" s="97"/>
      <c r="G26" s="79"/>
      <c r="H26" s="97"/>
      <c r="I26" s="97"/>
      <c r="J26" s="97"/>
      <c r="K26" s="97"/>
      <c r="L26" s="97"/>
      <c r="M26" s="97"/>
      <c r="N26" s="97"/>
    </row>
    <row r="27" spans="1:14" x14ac:dyDescent="0.25">
      <c r="A27" s="97"/>
      <c r="B27" s="97"/>
      <c r="C27" s="97"/>
      <c r="D27" s="97"/>
      <c r="E27" s="97"/>
      <c r="F27" s="97"/>
      <c r="G27" s="79"/>
      <c r="H27" s="97"/>
      <c r="I27" s="97"/>
      <c r="J27" s="97"/>
      <c r="K27" s="97"/>
      <c r="L27" s="97"/>
      <c r="M27" s="97"/>
      <c r="N27" s="97"/>
    </row>
    <row r="28" spans="1:14" x14ac:dyDescent="0.25">
      <c r="A28" s="97"/>
      <c r="B28" s="97"/>
      <c r="C28" s="97"/>
      <c r="D28" s="97"/>
      <c r="E28" s="97"/>
      <c r="F28" s="97"/>
      <c r="G28" s="79"/>
      <c r="H28" s="97"/>
      <c r="I28" s="97"/>
      <c r="J28" s="97"/>
      <c r="K28" s="97"/>
      <c r="L28" s="97"/>
      <c r="M28" s="97"/>
      <c r="N28" s="97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B4" sqref="B4:C16"/>
    </sheetView>
  </sheetViews>
  <sheetFormatPr defaultRowHeight="15" x14ac:dyDescent="0.25"/>
  <cols>
    <col min="1" max="1" width="9.140625" style="324"/>
    <col min="2" max="2" width="6.42578125" style="324" customWidth="1"/>
    <col min="3" max="3" width="12.28515625" style="324" customWidth="1"/>
    <col min="4" max="16384" width="9.140625" style="324"/>
  </cols>
  <sheetData>
    <row r="1" spans="1:16" ht="16.5" x14ac:dyDescent="0.3">
      <c r="A1" s="82" t="s">
        <v>1154</v>
      </c>
      <c r="B1" s="7"/>
      <c r="C1" s="171"/>
      <c r="D1" s="7"/>
      <c r="E1" s="8"/>
      <c r="F1" s="8"/>
      <c r="G1" s="8"/>
      <c r="H1" s="8"/>
    </row>
    <row r="2" spans="1:16" ht="16.5" x14ac:dyDescent="0.3">
      <c r="A2" s="91" t="s">
        <v>1155</v>
      </c>
      <c r="B2" s="7"/>
      <c r="C2" s="171"/>
      <c r="D2" s="7"/>
      <c r="E2" s="8"/>
      <c r="F2" s="8"/>
      <c r="G2" s="8"/>
      <c r="H2" s="8"/>
    </row>
    <row r="3" spans="1:16" ht="64.5" x14ac:dyDescent="0.25">
      <c r="A3" s="325"/>
      <c r="B3" s="325"/>
      <c r="C3" s="326" t="s">
        <v>899</v>
      </c>
      <c r="D3" s="297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6" ht="26.25" x14ac:dyDescent="0.25">
      <c r="A4" s="375">
        <v>2017</v>
      </c>
      <c r="B4" s="298" t="s">
        <v>894</v>
      </c>
      <c r="C4" s="670">
        <v>100.5</v>
      </c>
      <c r="D4" s="87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</row>
    <row r="5" spans="1:16" ht="26.25" x14ac:dyDescent="0.25">
      <c r="A5" s="369"/>
      <c r="B5" s="298" t="s">
        <v>895</v>
      </c>
      <c r="C5" s="670">
        <v>100.3</v>
      </c>
      <c r="D5" s="87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</row>
    <row r="6" spans="1:16" ht="26.25" x14ac:dyDescent="0.25">
      <c r="A6" s="375"/>
      <c r="B6" s="298" t="s">
        <v>885</v>
      </c>
      <c r="C6" s="670">
        <v>100.4</v>
      </c>
      <c r="D6" s="87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6" ht="26.25" x14ac:dyDescent="0.25">
      <c r="A7" s="375"/>
      <c r="B7" s="331" t="s">
        <v>687</v>
      </c>
      <c r="C7" s="670">
        <v>99.7</v>
      </c>
      <c r="D7" s="87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</row>
    <row r="8" spans="1:16" ht="26.25" x14ac:dyDescent="0.25">
      <c r="A8" s="375"/>
      <c r="B8" s="332" t="s">
        <v>656</v>
      </c>
      <c r="C8" s="670">
        <v>100.8</v>
      </c>
      <c r="D8" s="87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</row>
    <row r="9" spans="1:16" ht="26.25" x14ac:dyDescent="0.25">
      <c r="A9" s="375"/>
      <c r="B9" s="332" t="s">
        <v>657</v>
      </c>
      <c r="C9" s="670">
        <v>101</v>
      </c>
      <c r="D9" s="87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</row>
    <row r="10" spans="1:16" ht="26.25" x14ac:dyDescent="0.25">
      <c r="A10" s="375"/>
      <c r="B10" s="332" t="s">
        <v>686</v>
      </c>
      <c r="C10" s="670">
        <v>101.1</v>
      </c>
      <c r="D10" s="87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</row>
    <row r="11" spans="1:16" ht="26.25" x14ac:dyDescent="0.25">
      <c r="B11" s="332" t="s">
        <v>658</v>
      </c>
      <c r="C11" s="670">
        <v>101.4</v>
      </c>
      <c r="D11" s="327"/>
    </row>
    <row r="12" spans="1:16" ht="26.25" x14ac:dyDescent="0.25">
      <c r="A12" s="375"/>
      <c r="B12" s="332" t="s">
        <v>688</v>
      </c>
      <c r="C12" s="670">
        <v>101.6</v>
      </c>
    </row>
    <row r="13" spans="1:16" ht="26.25" x14ac:dyDescent="0.25">
      <c r="B13" s="332" t="s">
        <v>752</v>
      </c>
      <c r="C13" s="670">
        <v>101.5</v>
      </c>
    </row>
    <row r="14" spans="1:16" ht="26.25" x14ac:dyDescent="0.25">
      <c r="B14" s="332" t="s">
        <v>753</v>
      </c>
      <c r="C14" s="670">
        <v>101.6</v>
      </c>
    </row>
    <row r="15" spans="1:16" ht="26.25" x14ac:dyDescent="0.25">
      <c r="A15" s="375">
        <v>2018</v>
      </c>
      <c r="B15" s="331" t="s">
        <v>655</v>
      </c>
      <c r="C15" s="670">
        <v>101.6</v>
      </c>
    </row>
    <row r="16" spans="1:16" ht="26.25" x14ac:dyDescent="0.25">
      <c r="B16" s="298" t="s">
        <v>894</v>
      </c>
      <c r="C16" s="670">
        <v>101.6</v>
      </c>
    </row>
    <row r="17" spans="1:3" x14ac:dyDescent="0.25">
      <c r="A17" s="375"/>
      <c r="B17" s="332"/>
      <c r="C17" s="369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6"/>
  <sheetViews>
    <sheetView zoomScaleNormal="100" workbookViewId="0">
      <selection activeCell="A12" sqref="A12:N26"/>
    </sheetView>
  </sheetViews>
  <sheetFormatPr defaultRowHeight="15" x14ac:dyDescent="0.25"/>
  <cols>
    <col min="1" max="1" width="9.140625" style="104"/>
    <col min="2" max="2" width="11.5703125" style="112" customWidth="1"/>
    <col min="3" max="3" width="17.85546875" style="112" customWidth="1"/>
    <col min="4" max="4" width="15.7109375" style="112" customWidth="1"/>
    <col min="5" max="5" width="13.140625" style="176" customWidth="1"/>
    <col min="6" max="6" width="20.140625" style="112" customWidth="1"/>
    <col min="7" max="7" width="16.7109375" style="112" customWidth="1"/>
    <col min="8" max="8" width="10.140625" style="112" customWidth="1"/>
    <col min="9" max="9" width="9.140625" style="112"/>
    <col min="10" max="10" width="11.5703125" style="112" customWidth="1"/>
    <col min="11" max="11" width="13" style="112" customWidth="1"/>
    <col min="12" max="12" width="11.5703125" style="176" customWidth="1"/>
    <col min="13" max="13" width="12" style="112" customWidth="1"/>
    <col min="14" max="14" width="16.85546875" style="112" customWidth="1"/>
    <col min="15" max="16384" width="9.140625" style="104"/>
  </cols>
  <sheetData>
    <row r="1" spans="1:14" x14ac:dyDescent="0.25">
      <c r="A1" s="83" t="s">
        <v>130</v>
      </c>
      <c r="B1" s="78"/>
      <c r="C1" s="78"/>
      <c r="D1" s="78"/>
      <c r="E1" s="173"/>
      <c r="F1" s="78"/>
      <c r="G1" s="78"/>
      <c r="H1" s="78"/>
      <c r="I1" s="78"/>
      <c r="J1" s="78"/>
      <c r="K1" s="78"/>
      <c r="L1" s="173"/>
    </row>
    <row r="2" spans="1:14" x14ac:dyDescent="0.25">
      <c r="A2" s="68" t="s">
        <v>843</v>
      </c>
      <c r="B2" s="78"/>
      <c r="C2" s="78"/>
      <c r="D2" s="78"/>
      <c r="E2" s="173"/>
      <c r="F2" s="78"/>
      <c r="H2" s="78"/>
      <c r="J2" s="78"/>
      <c r="K2" s="78"/>
      <c r="L2" s="173"/>
    </row>
    <row r="3" spans="1:14" x14ac:dyDescent="0.25">
      <c r="A3" s="9" t="s">
        <v>115</v>
      </c>
      <c r="B3" s="78"/>
      <c r="C3" s="78"/>
      <c r="D3" s="78"/>
      <c r="E3" s="173"/>
      <c r="F3" s="78"/>
      <c r="G3" s="78"/>
      <c r="H3" s="78"/>
      <c r="I3" s="78"/>
      <c r="J3" s="78"/>
      <c r="K3" s="78"/>
      <c r="L3" s="173"/>
      <c r="N3" s="524" t="s">
        <v>952</v>
      </c>
    </row>
    <row r="4" spans="1:14" ht="102" x14ac:dyDescent="0.25">
      <c r="A4" s="10"/>
      <c r="B4" s="11" t="s">
        <v>131</v>
      </c>
      <c r="C4" s="11" t="s">
        <v>132</v>
      </c>
      <c r="D4" s="11" t="s">
        <v>133</v>
      </c>
      <c r="E4" s="174" t="s">
        <v>134</v>
      </c>
      <c r="F4" s="11" t="s">
        <v>135</v>
      </c>
      <c r="G4" s="11" t="s">
        <v>136</v>
      </c>
      <c r="H4" s="12" t="s">
        <v>137</v>
      </c>
      <c r="I4" s="12" t="s">
        <v>138</v>
      </c>
      <c r="J4" s="12" t="s">
        <v>139</v>
      </c>
      <c r="K4" s="12" t="s">
        <v>140</v>
      </c>
      <c r="L4" s="175" t="s">
        <v>141</v>
      </c>
      <c r="M4" s="12" t="s">
        <v>142</v>
      </c>
      <c r="N4" s="13" t="s">
        <v>143</v>
      </c>
    </row>
    <row r="5" spans="1:14" s="87" customFormat="1" x14ac:dyDescent="0.25">
      <c r="A5" s="88">
        <v>2013</v>
      </c>
      <c r="B5" s="145">
        <v>102.7</v>
      </c>
      <c r="C5" s="145">
        <v>104.1</v>
      </c>
      <c r="D5" s="145">
        <v>88.5</v>
      </c>
      <c r="E5" s="145">
        <v>118.4</v>
      </c>
      <c r="F5" s="145">
        <v>99.3</v>
      </c>
      <c r="G5" s="145">
        <v>101.8</v>
      </c>
      <c r="H5" s="145">
        <v>96.4</v>
      </c>
      <c r="I5" s="145">
        <v>109.2</v>
      </c>
      <c r="J5" s="145">
        <v>97</v>
      </c>
      <c r="K5" s="145">
        <v>100.6</v>
      </c>
      <c r="L5" s="145">
        <v>98.9</v>
      </c>
      <c r="M5" s="145">
        <v>99</v>
      </c>
      <c r="N5" s="145">
        <v>100.8</v>
      </c>
    </row>
    <row r="6" spans="1:14" s="87" customFormat="1" x14ac:dyDescent="0.25">
      <c r="A6" s="88">
        <v>2014</v>
      </c>
      <c r="B6" s="145">
        <v>101.5</v>
      </c>
      <c r="C6" s="145">
        <v>101</v>
      </c>
      <c r="D6" s="145">
        <v>94.1</v>
      </c>
      <c r="E6" s="145">
        <v>110</v>
      </c>
      <c r="F6" s="145">
        <v>99.2</v>
      </c>
      <c r="G6" s="145">
        <v>100.6</v>
      </c>
      <c r="H6" s="145">
        <v>97.7</v>
      </c>
      <c r="I6" s="145">
        <v>107.9</v>
      </c>
      <c r="J6" s="145">
        <v>100.7</v>
      </c>
      <c r="K6" s="145">
        <v>99.9</v>
      </c>
      <c r="L6" s="145">
        <v>99.5</v>
      </c>
      <c r="M6" s="145">
        <v>99</v>
      </c>
      <c r="N6" s="145">
        <v>100.4</v>
      </c>
    </row>
    <row r="7" spans="1:14" s="87" customFormat="1" x14ac:dyDescent="0.25">
      <c r="A7" s="88">
        <v>2015</v>
      </c>
      <c r="B7" s="145">
        <v>100</v>
      </c>
      <c r="C7" s="145">
        <v>100</v>
      </c>
      <c r="D7" s="145">
        <v>100</v>
      </c>
      <c r="E7" s="145">
        <v>100</v>
      </c>
      <c r="F7" s="145">
        <v>100</v>
      </c>
      <c r="G7" s="145">
        <v>100</v>
      </c>
      <c r="H7" s="22">
        <v>100</v>
      </c>
      <c r="I7" s="22">
        <v>100</v>
      </c>
      <c r="J7" s="22">
        <v>100</v>
      </c>
      <c r="K7" s="22">
        <v>100</v>
      </c>
      <c r="L7" s="22">
        <v>100</v>
      </c>
      <c r="M7" s="22">
        <v>100</v>
      </c>
      <c r="N7" s="22">
        <v>100</v>
      </c>
    </row>
    <row r="8" spans="1:14" s="87" customFormat="1" x14ac:dyDescent="0.25">
      <c r="A8" s="88">
        <v>2016</v>
      </c>
      <c r="B8" s="145">
        <v>98.2</v>
      </c>
      <c r="C8" s="145">
        <v>98.5</v>
      </c>
      <c r="D8" s="145">
        <v>105.3</v>
      </c>
      <c r="E8" s="145">
        <v>87.9</v>
      </c>
      <c r="F8" s="145">
        <v>100.7</v>
      </c>
      <c r="G8" s="145">
        <v>98.1</v>
      </c>
      <c r="H8" s="22">
        <v>100.9</v>
      </c>
      <c r="I8" s="22">
        <v>93.3</v>
      </c>
      <c r="J8" s="22">
        <v>99.7</v>
      </c>
      <c r="K8" s="22">
        <v>100.6</v>
      </c>
      <c r="L8" s="22">
        <v>100.2</v>
      </c>
      <c r="M8" s="22">
        <v>101.4</v>
      </c>
      <c r="N8" s="22">
        <v>99.5</v>
      </c>
    </row>
    <row r="9" spans="1:14" s="87" customFormat="1" x14ac:dyDescent="0.25">
      <c r="A9" s="88">
        <v>2017</v>
      </c>
      <c r="B9" s="145">
        <v>98.6</v>
      </c>
      <c r="C9" s="145">
        <v>99.2</v>
      </c>
      <c r="D9" s="145">
        <v>109.9</v>
      </c>
      <c r="E9" s="145">
        <v>77.5</v>
      </c>
      <c r="F9" s="145">
        <v>101.6</v>
      </c>
      <c r="G9" s="145">
        <v>96.6</v>
      </c>
      <c r="H9" s="22">
        <v>102.6</v>
      </c>
      <c r="I9" s="22">
        <v>97.7</v>
      </c>
      <c r="J9" s="22">
        <v>99.5</v>
      </c>
      <c r="K9" s="22">
        <v>101.4</v>
      </c>
      <c r="L9" s="22">
        <v>100.3</v>
      </c>
      <c r="M9" s="22">
        <v>102</v>
      </c>
      <c r="N9" s="22">
        <v>98.8</v>
      </c>
    </row>
    <row r="10" spans="1:14" s="87" customFormat="1" x14ac:dyDescent="0.25">
      <c r="A10" s="510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s="87" customFormat="1" x14ac:dyDescent="0.25">
      <c r="A11" s="251">
        <v>2017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</row>
    <row r="12" spans="1:14" s="87" customFormat="1" x14ac:dyDescent="0.25">
      <c r="A12" s="2" t="s">
        <v>389</v>
      </c>
      <c r="B12" s="127">
        <v>99</v>
      </c>
      <c r="C12" s="127">
        <v>98.7</v>
      </c>
      <c r="D12" s="127">
        <v>110.3</v>
      </c>
      <c r="E12" s="127">
        <v>77.2</v>
      </c>
      <c r="F12" s="127">
        <v>106.2</v>
      </c>
      <c r="G12" s="127">
        <v>96.6</v>
      </c>
      <c r="H12" s="127">
        <v>103.2</v>
      </c>
      <c r="I12" s="127">
        <v>97.1</v>
      </c>
      <c r="J12" s="127">
        <v>99.4</v>
      </c>
      <c r="K12" s="127">
        <v>101.5</v>
      </c>
      <c r="L12" s="127">
        <v>100.3</v>
      </c>
      <c r="M12" s="127">
        <v>102</v>
      </c>
      <c r="N12" s="127">
        <v>98.6</v>
      </c>
    </row>
    <row r="13" spans="1:14" s="87" customFormat="1" x14ac:dyDescent="0.25">
      <c r="A13" s="2" t="s">
        <v>390</v>
      </c>
      <c r="B13" s="127">
        <v>99</v>
      </c>
      <c r="C13" s="127">
        <v>98.3</v>
      </c>
      <c r="D13" s="127">
        <v>110.4</v>
      </c>
      <c r="E13" s="127">
        <v>77.099999999999994</v>
      </c>
      <c r="F13" s="127">
        <v>106.3</v>
      </c>
      <c r="G13" s="127">
        <v>96.8</v>
      </c>
      <c r="H13" s="127">
        <v>103.4</v>
      </c>
      <c r="I13" s="127">
        <v>97.6</v>
      </c>
      <c r="J13" s="127">
        <v>99.4</v>
      </c>
      <c r="K13" s="127">
        <v>101.7</v>
      </c>
      <c r="L13" s="127">
        <v>100.3</v>
      </c>
      <c r="M13" s="127">
        <v>102.2</v>
      </c>
      <c r="N13" s="127">
        <v>98.8</v>
      </c>
    </row>
    <row r="14" spans="1:14" s="87" customFormat="1" x14ac:dyDescent="0.25">
      <c r="A14" s="773" t="s">
        <v>391</v>
      </c>
      <c r="B14" s="127">
        <v>99</v>
      </c>
      <c r="C14" s="127">
        <v>98.6</v>
      </c>
      <c r="D14" s="127">
        <v>110.8</v>
      </c>
      <c r="E14" s="127">
        <v>74.5</v>
      </c>
      <c r="F14" s="127">
        <v>106.3</v>
      </c>
      <c r="G14" s="127">
        <v>95.9</v>
      </c>
      <c r="H14" s="127">
        <v>103.4</v>
      </c>
      <c r="I14" s="127">
        <v>98.5</v>
      </c>
      <c r="J14" s="127">
        <v>99.5</v>
      </c>
      <c r="K14" s="127">
        <v>101.6</v>
      </c>
      <c r="L14" s="127">
        <v>100.3</v>
      </c>
      <c r="M14" s="127">
        <v>102.2</v>
      </c>
      <c r="N14" s="127">
        <v>98.6</v>
      </c>
    </row>
    <row r="15" spans="1:14" s="87" customFormat="1" x14ac:dyDescent="0.25">
      <c r="A15" s="89"/>
      <c r="B15" s="376"/>
      <c r="C15" s="376"/>
      <c r="D15" s="376"/>
      <c r="E15" s="376"/>
      <c r="F15" s="376"/>
      <c r="G15" s="376"/>
      <c r="H15" s="376"/>
      <c r="I15" s="376"/>
      <c r="J15" s="376"/>
      <c r="K15" s="376"/>
      <c r="L15" s="376"/>
      <c r="M15" s="376"/>
      <c r="N15" s="376"/>
    </row>
    <row r="16" spans="1:14" s="87" customFormat="1" x14ac:dyDescent="0.25">
      <c r="A16" s="251">
        <v>2018</v>
      </c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</row>
    <row r="17" spans="1:14" s="89" customFormat="1" x14ac:dyDescent="0.25">
      <c r="A17" s="773" t="s">
        <v>376</v>
      </c>
      <c r="B17" s="127">
        <v>99.1</v>
      </c>
      <c r="C17" s="127">
        <v>99.3</v>
      </c>
      <c r="D17" s="127">
        <v>115</v>
      </c>
      <c r="E17" s="127">
        <v>69.400000000000006</v>
      </c>
      <c r="F17" s="127">
        <v>106.5</v>
      </c>
      <c r="G17" s="127">
        <v>96.1</v>
      </c>
      <c r="H17" s="127">
        <v>103.5</v>
      </c>
      <c r="I17" s="127">
        <v>98.8</v>
      </c>
      <c r="J17" s="127">
        <v>99.5</v>
      </c>
      <c r="K17" s="127">
        <v>101.3</v>
      </c>
      <c r="L17" s="127">
        <v>100.3</v>
      </c>
      <c r="M17" s="127">
        <v>102.2</v>
      </c>
      <c r="N17" s="127">
        <v>98.5</v>
      </c>
    </row>
    <row r="18" spans="1:14" s="89" customFormat="1" x14ac:dyDescent="0.25">
      <c r="A18" s="213" t="s">
        <v>392</v>
      </c>
      <c r="B18" s="127">
        <v>100.3</v>
      </c>
      <c r="C18" s="127">
        <v>100.4</v>
      </c>
      <c r="D18" s="127">
        <v>115.1</v>
      </c>
      <c r="E18" s="127">
        <v>68.5</v>
      </c>
      <c r="F18" s="127">
        <v>107.3</v>
      </c>
      <c r="G18" s="127">
        <v>96</v>
      </c>
      <c r="H18" s="127">
        <v>103.7</v>
      </c>
      <c r="I18" s="127">
        <v>104.7</v>
      </c>
      <c r="J18" s="127">
        <v>99.4</v>
      </c>
      <c r="K18" s="127">
        <v>101.1</v>
      </c>
      <c r="L18" s="127">
        <v>100.3</v>
      </c>
      <c r="M18" s="127">
        <v>102.2</v>
      </c>
      <c r="N18" s="127">
        <v>98.5</v>
      </c>
    </row>
    <row r="19" spans="1:14" s="87" customFormat="1" x14ac:dyDescent="0.25">
      <c r="A19" s="773" t="s">
        <v>382</v>
      </c>
      <c r="B19" s="127">
        <v>100.7</v>
      </c>
      <c r="C19" s="127">
        <v>101.1</v>
      </c>
      <c r="D19" s="127">
        <v>116.7</v>
      </c>
      <c r="E19" s="127">
        <v>70.099999999999994</v>
      </c>
      <c r="F19" s="127">
        <v>107.3</v>
      </c>
      <c r="G19" s="127">
        <v>95.4</v>
      </c>
      <c r="H19" s="127">
        <v>104.1</v>
      </c>
      <c r="I19" s="127">
        <v>104.9</v>
      </c>
      <c r="J19" s="127">
        <v>99.4</v>
      </c>
      <c r="K19" s="127">
        <v>101</v>
      </c>
      <c r="L19" s="127">
        <v>100.3</v>
      </c>
      <c r="M19" s="127">
        <v>102.2</v>
      </c>
      <c r="N19" s="127">
        <v>98.4</v>
      </c>
    </row>
    <row r="20" spans="1:14" s="87" customFormat="1" x14ac:dyDescent="0.25">
      <c r="A20" s="773" t="s">
        <v>383</v>
      </c>
      <c r="B20" s="127">
        <v>99.7</v>
      </c>
      <c r="C20" s="127">
        <v>101.2</v>
      </c>
      <c r="D20" s="127">
        <v>116.3</v>
      </c>
      <c r="E20" s="127">
        <v>70.3</v>
      </c>
      <c r="F20" s="127">
        <v>97.8</v>
      </c>
      <c r="G20" s="127">
        <v>95.7</v>
      </c>
      <c r="H20" s="127">
        <v>104.5</v>
      </c>
      <c r="I20" s="127">
        <v>105.7</v>
      </c>
      <c r="J20" s="127">
        <v>99.3</v>
      </c>
      <c r="K20" s="127">
        <v>101.5</v>
      </c>
      <c r="L20" s="127">
        <v>100.2</v>
      </c>
      <c r="M20" s="127">
        <v>102.2</v>
      </c>
      <c r="N20" s="127">
        <v>98.7</v>
      </c>
    </row>
    <row r="21" spans="1:14" s="2" customFormat="1" ht="12.75" x14ac:dyDescent="0.2">
      <c r="A21" s="103" t="s">
        <v>384</v>
      </c>
      <c r="B21" s="127">
        <v>99.8</v>
      </c>
      <c r="C21" s="321">
        <v>101.2</v>
      </c>
      <c r="D21" s="321">
        <v>116.8</v>
      </c>
      <c r="E21" s="127">
        <v>69.900000000000006</v>
      </c>
      <c r="F21" s="127">
        <v>97.8</v>
      </c>
      <c r="G21" s="321">
        <v>95.7</v>
      </c>
      <c r="H21" s="127">
        <v>105.2</v>
      </c>
      <c r="I21" s="127">
        <v>107</v>
      </c>
      <c r="J21" s="321">
        <v>99.4</v>
      </c>
      <c r="K21" s="127">
        <v>102.3</v>
      </c>
      <c r="L21" s="127">
        <v>100.2</v>
      </c>
      <c r="M21" s="321">
        <v>102.3</v>
      </c>
      <c r="N21" s="321">
        <v>98.3</v>
      </c>
    </row>
    <row r="22" spans="1:14" s="89" customFormat="1" x14ac:dyDescent="0.25">
      <c r="A22" s="773" t="s">
        <v>385</v>
      </c>
      <c r="B22" s="127">
        <v>99.6</v>
      </c>
      <c r="C22" s="321">
        <v>100.3</v>
      </c>
      <c r="D22" s="321">
        <v>116.6</v>
      </c>
      <c r="E22" s="127">
        <v>68.099999999999994</v>
      </c>
      <c r="F22" s="127">
        <v>98</v>
      </c>
      <c r="G22" s="321">
        <v>95.6</v>
      </c>
      <c r="H22" s="127">
        <v>105.5</v>
      </c>
      <c r="I22" s="127">
        <v>108</v>
      </c>
      <c r="J22" s="321">
        <v>99.4</v>
      </c>
      <c r="K22" s="127">
        <v>102.3</v>
      </c>
      <c r="L22" s="127">
        <v>100.2</v>
      </c>
      <c r="M22" s="321">
        <v>102.5</v>
      </c>
      <c r="N22" s="321">
        <v>98.2</v>
      </c>
    </row>
    <row r="23" spans="1:14" s="87" customFormat="1" x14ac:dyDescent="0.25">
      <c r="A23" s="103" t="s">
        <v>386</v>
      </c>
      <c r="B23" s="127">
        <v>99</v>
      </c>
      <c r="C23" s="321">
        <v>99.3</v>
      </c>
      <c r="D23" s="321">
        <v>116.3</v>
      </c>
      <c r="E23" s="127">
        <v>65.099999999999994</v>
      </c>
      <c r="F23" s="127">
        <v>98</v>
      </c>
      <c r="G23" s="321">
        <v>95.5</v>
      </c>
      <c r="H23" s="127">
        <v>106</v>
      </c>
      <c r="I23" s="127">
        <v>107.4</v>
      </c>
      <c r="J23" s="321">
        <v>99.5</v>
      </c>
      <c r="K23" s="127">
        <v>104</v>
      </c>
      <c r="L23" s="127">
        <v>100.2</v>
      </c>
      <c r="M23" s="321">
        <v>102.4</v>
      </c>
      <c r="N23" s="321">
        <v>98.1</v>
      </c>
    </row>
    <row r="24" spans="1:14" s="89" customFormat="1" x14ac:dyDescent="0.25">
      <c r="A24" s="103" t="s">
        <v>387</v>
      </c>
      <c r="B24" s="127">
        <v>99</v>
      </c>
      <c r="C24" s="321">
        <v>98.8</v>
      </c>
      <c r="D24" s="321">
        <v>116.3</v>
      </c>
      <c r="E24" s="127">
        <v>64.900000000000006</v>
      </c>
      <c r="F24" s="127">
        <v>99.1</v>
      </c>
      <c r="G24" s="321">
        <v>95.6</v>
      </c>
      <c r="H24" s="127">
        <v>106</v>
      </c>
      <c r="I24" s="127">
        <v>107.5</v>
      </c>
      <c r="J24" s="321">
        <v>99.5</v>
      </c>
      <c r="K24" s="127">
        <v>103.5</v>
      </c>
      <c r="L24" s="127">
        <v>100.2</v>
      </c>
      <c r="M24" s="321">
        <v>102.4</v>
      </c>
      <c r="N24" s="321">
        <v>98.1</v>
      </c>
    </row>
    <row r="25" spans="1:14" s="89" customFormat="1" x14ac:dyDescent="0.25">
      <c r="A25" s="773" t="s">
        <v>388</v>
      </c>
      <c r="B25" s="127">
        <v>99.3</v>
      </c>
      <c r="C25" s="321">
        <v>98.9</v>
      </c>
      <c r="D25" s="321">
        <v>116.2</v>
      </c>
      <c r="E25" s="127">
        <v>67</v>
      </c>
      <c r="F25" s="127">
        <v>99.8</v>
      </c>
      <c r="G25" s="321">
        <v>95.4</v>
      </c>
      <c r="H25" s="127">
        <v>106.3</v>
      </c>
      <c r="I25" s="127">
        <v>108.4</v>
      </c>
      <c r="J25" s="321">
        <v>99.5</v>
      </c>
      <c r="K25" s="127">
        <v>103</v>
      </c>
      <c r="L25" s="127">
        <v>100.2</v>
      </c>
      <c r="M25" s="321">
        <v>102.4</v>
      </c>
      <c r="N25" s="321">
        <v>96.5</v>
      </c>
    </row>
    <row r="26" spans="1:14" s="172" customFormat="1" x14ac:dyDescent="0.25">
      <c r="A26" s="867" t="s">
        <v>389</v>
      </c>
      <c r="B26" s="523">
        <v>100.6</v>
      </c>
      <c r="C26" s="730">
        <v>98.4</v>
      </c>
      <c r="D26" s="730">
        <v>115.9</v>
      </c>
      <c r="E26" s="523">
        <v>67.3</v>
      </c>
      <c r="F26" s="523">
        <v>109.7</v>
      </c>
      <c r="G26" s="730">
        <v>95.4</v>
      </c>
      <c r="H26" s="523">
        <v>106.4</v>
      </c>
      <c r="I26" s="523">
        <v>109.5</v>
      </c>
      <c r="J26" s="730">
        <v>99.5</v>
      </c>
      <c r="K26" s="523">
        <v>103.1</v>
      </c>
      <c r="L26" s="523">
        <v>100.2</v>
      </c>
      <c r="M26" s="730">
        <v>102.5</v>
      </c>
      <c r="N26" s="730">
        <v>96.9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K25" sqref="K25"/>
    </sheetView>
  </sheetViews>
  <sheetFormatPr defaultRowHeight="15" x14ac:dyDescent="0.25"/>
  <cols>
    <col min="1" max="7" width="9.140625" style="104"/>
    <col min="8" max="8" width="9.140625" style="87"/>
    <col min="9" max="16384" width="9.140625" style="104"/>
  </cols>
  <sheetData>
    <row r="1" spans="1:13" x14ac:dyDescent="0.25">
      <c r="A1" s="80" t="s">
        <v>632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x14ac:dyDescent="0.25">
      <c r="A2" s="155" t="s">
        <v>633</v>
      </c>
      <c r="B2" s="86"/>
      <c r="C2" s="86"/>
      <c r="D2" s="86"/>
      <c r="E2" s="86"/>
      <c r="F2" s="86"/>
      <c r="G2" s="86"/>
      <c r="H2" s="110" t="s">
        <v>557</v>
      </c>
      <c r="I2" s="86"/>
      <c r="J2" s="86"/>
      <c r="K2" s="86"/>
      <c r="L2" s="86"/>
      <c r="M2" s="86"/>
    </row>
    <row r="3" spans="1:13" x14ac:dyDescent="0.25">
      <c r="A3" s="939"/>
      <c r="B3" s="934" t="s">
        <v>634</v>
      </c>
      <c r="C3" s="934" t="s">
        <v>635</v>
      </c>
      <c r="D3" s="512" t="s">
        <v>636</v>
      </c>
      <c r="E3" s="512" t="s">
        <v>637</v>
      </c>
      <c r="F3" s="512" t="s">
        <v>638</v>
      </c>
      <c r="G3" s="512" t="s">
        <v>639</v>
      </c>
      <c r="H3" s="512" t="s">
        <v>558</v>
      </c>
      <c r="I3" s="934" t="s">
        <v>640</v>
      </c>
      <c r="J3" s="934" t="s">
        <v>641</v>
      </c>
      <c r="K3" s="934" t="s">
        <v>642</v>
      </c>
      <c r="L3" s="934" t="s">
        <v>643</v>
      </c>
      <c r="M3" s="936" t="s">
        <v>644</v>
      </c>
    </row>
    <row r="4" spans="1:13" x14ac:dyDescent="0.25">
      <c r="A4" s="940"/>
      <c r="B4" s="935"/>
      <c r="C4" s="935"/>
      <c r="D4" s="111" t="s">
        <v>118</v>
      </c>
      <c r="E4" s="111" t="s">
        <v>119</v>
      </c>
      <c r="F4" s="111" t="s">
        <v>120</v>
      </c>
      <c r="G4" s="111" t="s">
        <v>121</v>
      </c>
      <c r="H4" s="111" t="s">
        <v>122</v>
      </c>
      <c r="I4" s="935"/>
      <c r="J4" s="935"/>
      <c r="K4" s="935"/>
      <c r="L4" s="935"/>
      <c r="M4" s="937"/>
    </row>
    <row r="5" spans="1:13" ht="27.75" customHeight="1" x14ac:dyDescent="0.25">
      <c r="A5" s="938" t="s">
        <v>583</v>
      </c>
      <c r="B5" s="938"/>
      <c r="C5" s="938"/>
      <c r="D5" s="938"/>
      <c r="E5" s="938"/>
      <c r="F5" s="938"/>
      <c r="G5" s="938"/>
      <c r="H5" s="938"/>
      <c r="I5" s="938"/>
      <c r="J5" s="938"/>
      <c r="K5" s="938"/>
      <c r="L5" s="938"/>
      <c r="M5" s="938"/>
    </row>
    <row r="6" spans="1:13" x14ac:dyDescent="0.25">
      <c r="A6" s="128">
        <v>2013</v>
      </c>
      <c r="B6" s="64">
        <v>99.9</v>
      </c>
      <c r="C6" s="64">
        <v>100.1</v>
      </c>
      <c r="D6" s="64">
        <v>99.9</v>
      </c>
      <c r="E6" s="64">
        <v>99.8</v>
      </c>
      <c r="F6" s="64">
        <v>100.1</v>
      </c>
      <c r="G6" s="64">
        <v>99.8</v>
      </c>
      <c r="H6" s="64">
        <v>99.9</v>
      </c>
      <c r="I6" s="64">
        <v>99.6</v>
      </c>
      <c r="J6" s="64">
        <v>99.8</v>
      </c>
      <c r="K6" s="64">
        <v>99.8</v>
      </c>
      <c r="L6" s="64">
        <v>99.9</v>
      </c>
      <c r="M6" s="64">
        <v>99.9</v>
      </c>
    </row>
    <row r="7" spans="1:13" x14ac:dyDescent="0.25">
      <c r="A7" s="128">
        <v>2014</v>
      </c>
      <c r="B7" s="64">
        <v>100.1</v>
      </c>
      <c r="C7" s="64">
        <v>100.1</v>
      </c>
      <c r="D7" s="64">
        <v>100</v>
      </c>
      <c r="E7" s="64">
        <v>99.9</v>
      </c>
      <c r="F7" s="544">
        <v>100.1</v>
      </c>
      <c r="G7" s="64">
        <v>100.1</v>
      </c>
      <c r="H7" s="64">
        <v>100</v>
      </c>
      <c r="I7" s="64">
        <v>99.9</v>
      </c>
      <c r="J7" s="64">
        <v>99.9</v>
      </c>
      <c r="K7" s="64">
        <v>99.9</v>
      </c>
      <c r="L7" s="64">
        <v>100</v>
      </c>
      <c r="M7" s="64">
        <v>99.8</v>
      </c>
    </row>
    <row r="8" spans="1:13" x14ac:dyDescent="0.25">
      <c r="A8" s="128">
        <v>2015</v>
      </c>
      <c r="B8" s="64">
        <v>100.1</v>
      </c>
      <c r="C8" s="64">
        <v>100</v>
      </c>
      <c r="D8" s="64">
        <v>99.7</v>
      </c>
      <c r="E8" s="64">
        <v>100</v>
      </c>
      <c r="F8" s="544">
        <v>100.2</v>
      </c>
      <c r="G8" s="64">
        <v>100.1</v>
      </c>
      <c r="H8" s="64">
        <v>99.9</v>
      </c>
      <c r="I8" s="64">
        <v>99.8</v>
      </c>
      <c r="J8" s="64">
        <v>100.1</v>
      </c>
      <c r="K8" s="64">
        <v>100</v>
      </c>
      <c r="L8" s="64">
        <v>99.7</v>
      </c>
      <c r="M8" s="64">
        <v>100</v>
      </c>
    </row>
    <row r="9" spans="1:13" x14ac:dyDescent="0.25">
      <c r="A9" s="128">
        <v>2016</v>
      </c>
      <c r="B9" s="64">
        <v>99.9</v>
      </c>
      <c r="C9" s="64">
        <v>99.9</v>
      </c>
      <c r="D9" s="64">
        <v>100.1</v>
      </c>
      <c r="E9" s="64">
        <v>99.9</v>
      </c>
      <c r="F9" s="544">
        <v>103.6</v>
      </c>
      <c r="G9" s="64">
        <v>100</v>
      </c>
      <c r="H9" s="64">
        <v>99.8</v>
      </c>
      <c r="I9" s="64">
        <v>100.3</v>
      </c>
      <c r="J9" s="64">
        <v>100</v>
      </c>
      <c r="K9" s="64">
        <v>100.1</v>
      </c>
      <c r="L9" s="64">
        <v>99.7</v>
      </c>
      <c r="M9" s="64">
        <v>100.1</v>
      </c>
    </row>
    <row r="10" spans="1:13" x14ac:dyDescent="0.25">
      <c r="A10" s="128">
        <v>2017</v>
      </c>
      <c r="B10" s="64">
        <v>101</v>
      </c>
      <c r="C10" s="64">
        <v>100.4</v>
      </c>
      <c r="D10" s="64">
        <v>99.7</v>
      </c>
      <c r="E10" s="64">
        <v>99.4</v>
      </c>
      <c r="F10" s="544">
        <v>99.6</v>
      </c>
      <c r="G10" s="64">
        <v>99.3</v>
      </c>
      <c r="H10" s="64">
        <v>99.7</v>
      </c>
      <c r="I10" s="64">
        <v>100.7</v>
      </c>
      <c r="J10" s="64">
        <v>100.7</v>
      </c>
      <c r="K10" s="64">
        <v>100.8</v>
      </c>
      <c r="L10" s="64">
        <v>101.2</v>
      </c>
      <c r="M10" s="64" t="s">
        <v>935</v>
      </c>
    </row>
    <row r="11" spans="1:13" x14ac:dyDescent="0.25">
      <c r="A11" s="128">
        <v>2018</v>
      </c>
      <c r="B11" s="64">
        <v>100.6</v>
      </c>
      <c r="C11" s="64">
        <v>99.4</v>
      </c>
      <c r="D11" s="64">
        <v>98.6</v>
      </c>
      <c r="E11" s="64">
        <v>102.4</v>
      </c>
      <c r="F11" s="544">
        <v>102.5</v>
      </c>
      <c r="G11" s="64">
        <v>100.5</v>
      </c>
      <c r="H11" s="64">
        <v>99.6</v>
      </c>
      <c r="I11" s="64">
        <v>100.2</v>
      </c>
      <c r="J11" s="64">
        <v>100.9</v>
      </c>
      <c r="K11" s="64">
        <v>100.6</v>
      </c>
      <c r="L11" s="64"/>
      <c r="M11" s="64"/>
    </row>
    <row r="12" spans="1:13" ht="30.75" customHeight="1" x14ac:dyDescent="0.25">
      <c r="A12" s="90" t="s">
        <v>584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</row>
    <row r="13" spans="1:13" x14ac:dyDescent="0.25">
      <c r="A13" s="128">
        <v>2013</v>
      </c>
      <c r="B13" s="64">
        <v>101.4</v>
      </c>
      <c r="C13" s="64">
        <v>101.2</v>
      </c>
      <c r="D13" s="64">
        <v>101.2</v>
      </c>
      <c r="E13" s="64">
        <v>101</v>
      </c>
      <c r="F13" s="64">
        <v>100.9</v>
      </c>
      <c r="G13" s="64">
        <v>100.5</v>
      </c>
      <c r="H13" s="64">
        <v>100.3</v>
      </c>
      <c r="I13" s="64">
        <v>99.3</v>
      </c>
      <c r="J13" s="64">
        <v>98.9</v>
      </c>
      <c r="K13" s="64">
        <v>98.6</v>
      </c>
      <c r="L13" s="64">
        <v>98.6</v>
      </c>
      <c r="M13" s="64">
        <v>98.5</v>
      </c>
    </row>
    <row r="14" spans="1:13" x14ac:dyDescent="0.25">
      <c r="A14" s="128">
        <v>2014</v>
      </c>
      <c r="B14" s="94">
        <v>98.7</v>
      </c>
      <c r="C14" s="94">
        <v>98.7</v>
      </c>
      <c r="D14" s="94">
        <v>98.8</v>
      </c>
      <c r="E14" s="94">
        <v>98.9</v>
      </c>
      <c r="F14" s="94">
        <v>98.9</v>
      </c>
      <c r="G14" s="94">
        <v>99.2</v>
      </c>
      <c r="H14" s="94">
        <v>99.3</v>
      </c>
      <c r="I14" s="94">
        <v>99.6</v>
      </c>
      <c r="J14" s="94">
        <v>99.7</v>
      </c>
      <c r="K14" s="94">
        <v>99.8</v>
      </c>
      <c r="L14" s="94">
        <v>99.9</v>
      </c>
      <c r="M14" s="94">
        <v>99.8</v>
      </c>
    </row>
    <row r="15" spans="1:13" x14ac:dyDescent="0.25">
      <c r="A15" s="128">
        <v>2015</v>
      </c>
      <c r="B15" s="94">
        <v>99.8</v>
      </c>
      <c r="C15" s="94">
        <v>99.7</v>
      </c>
      <c r="D15" s="94">
        <v>99.4</v>
      </c>
      <c r="E15" s="94">
        <v>99.5</v>
      </c>
      <c r="F15" s="94">
        <v>99.6</v>
      </c>
      <c r="G15" s="94">
        <v>99.6</v>
      </c>
      <c r="H15" s="94">
        <v>99.5</v>
      </c>
      <c r="I15" s="94">
        <v>99.8</v>
      </c>
      <c r="J15" s="64">
        <v>100</v>
      </c>
      <c r="K15" s="94">
        <v>100.1</v>
      </c>
      <c r="L15" s="94">
        <v>99.8</v>
      </c>
      <c r="M15" s="94">
        <v>100</v>
      </c>
    </row>
    <row r="16" spans="1:13" x14ac:dyDescent="0.25">
      <c r="A16" s="128">
        <v>2016</v>
      </c>
      <c r="B16" s="94">
        <v>99.8</v>
      </c>
      <c r="C16" s="94">
        <v>99.7</v>
      </c>
      <c r="D16" s="64">
        <v>100.1</v>
      </c>
      <c r="E16" s="94">
        <v>99.9</v>
      </c>
      <c r="F16" s="94">
        <v>103.4</v>
      </c>
      <c r="G16" s="94">
        <v>103.3</v>
      </c>
      <c r="H16" s="94">
        <v>103.2</v>
      </c>
      <c r="I16" s="94">
        <v>103.3</v>
      </c>
      <c r="J16" s="64">
        <v>103.2</v>
      </c>
      <c r="K16" s="94">
        <v>103.3</v>
      </c>
      <c r="L16" s="94">
        <v>103.3</v>
      </c>
      <c r="M16" s="94">
        <v>103.4</v>
      </c>
    </row>
    <row r="17" spans="1:13" x14ac:dyDescent="0.25">
      <c r="A17" s="128">
        <v>2017</v>
      </c>
      <c r="B17" s="94">
        <v>104.2</v>
      </c>
      <c r="C17" s="94">
        <v>104.8</v>
      </c>
      <c r="D17" s="64">
        <v>104.4</v>
      </c>
      <c r="E17" s="94">
        <v>103.8</v>
      </c>
      <c r="F17" s="94">
        <v>100.4</v>
      </c>
      <c r="G17" s="94">
        <v>99.8</v>
      </c>
      <c r="H17" s="94">
        <v>99.3</v>
      </c>
      <c r="I17" s="94">
        <v>99.8</v>
      </c>
      <c r="J17" s="64">
        <v>100.5</v>
      </c>
      <c r="K17" s="94">
        <v>101.1</v>
      </c>
      <c r="L17" s="94">
        <v>102.7</v>
      </c>
      <c r="M17" s="94">
        <v>102.8</v>
      </c>
    </row>
    <row r="18" spans="1:13" x14ac:dyDescent="0.25">
      <c r="A18" s="128">
        <v>2018</v>
      </c>
      <c r="B18" s="94">
        <v>102.4</v>
      </c>
      <c r="C18" s="94">
        <v>101.4</v>
      </c>
      <c r="D18" s="64">
        <v>100.3</v>
      </c>
      <c r="E18" s="94">
        <v>103.3</v>
      </c>
      <c r="F18" s="94">
        <v>106.3</v>
      </c>
      <c r="G18" s="94">
        <v>107.5</v>
      </c>
      <c r="H18" s="94">
        <v>107.5</v>
      </c>
      <c r="I18" s="94">
        <v>106.9</v>
      </c>
      <c r="J18" s="64">
        <v>107.2</v>
      </c>
      <c r="K18" s="64">
        <v>107</v>
      </c>
      <c r="L18" s="94"/>
      <c r="M18" s="94"/>
    </row>
    <row r="19" spans="1:13" ht="25.5" x14ac:dyDescent="0.25">
      <c r="A19" s="90" t="s">
        <v>585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</row>
    <row r="20" spans="1:13" x14ac:dyDescent="0.25">
      <c r="A20" s="128">
        <v>2013</v>
      </c>
      <c r="B20" s="94" t="s">
        <v>127</v>
      </c>
      <c r="C20" s="64">
        <v>101.3</v>
      </c>
      <c r="D20" s="64">
        <v>101.3</v>
      </c>
      <c r="E20" s="64">
        <v>101.2</v>
      </c>
      <c r="F20" s="64">
        <v>101.1</v>
      </c>
      <c r="G20" s="64">
        <v>101</v>
      </c>
      <c r="H20" s="64">
        <v>100.9</v>
      </c>
      <c r="I20" s="64">
        <v>100.7</v>
      </c>
      <c r="J20" s="64">
        <v>100.5</v>
      </c>
      <c r="K20" s="64">
        <v>100.3</v>
      </c>
      <c r="L20" s="64">
        <v>100.2</v>
      </c>
      <c r="M20" s="64">
        <v>100</v>
      </c>
    </row>
    <row r="21" spans="1:13" x14ac:dyDescent="0.25">
      <c r="A21" s="4">
        <v>2014</v>
      </c>
      <c r="B21" s="130" t="s">
        <v>127</v>
      </c>
      <c r="C21" s="131">
        <v>98.7</v>
      </c>
      <c r="D21" s="131">
        <v>98.7</v>
      </c>
      <c r="E21" s="131">
        <v>98.8</v>
      </c>
      <c r="F21" s="131">
        <v>98.8</v>
      </c>
      <c r="G21" s="131">
        <v>98.9</v>
      </c>
      <c r="H21" s="131">
        <v>98.9</v>
      </c>
      <c r="I21" s="131">
        <v>99</v>
      </c>
      <c r="J21" s="131">
        <v>99.1</v>
      </c>
      <c r="K21" s="131">
        <v>99.2</v>
      </c>
      <c r="L21" s="131">
        <v>99.2</v>
      </c>
      <c r="M21" s="131">
        <v>99.3</v>
      </c>
    </row>
    <row r="22" spans="1:13" x14ac:dyDescent="0.25">
      <c r="A22" s="4">
        <v>2015</v>
      </c>
      <c r="B22" s="130" t="s">
        <v>127</v>
      </c>
      <c r="C22" s="131">
        <v>99.7</v>
      </c>
      <c r="D22" s="131">
        <v>99.6</v>
      </c>
      <c r="E22" s="131">
        <v>99.6</v>
      </c>
      <c r="F22" s="131">
        <v>99.6</v>
      </c>
      <c r="G22" s="131">
        <v>99.6</v>
      </c>
      <c r="H22" s="131">
        <v>99.6</v>
      </c>
      <c r="I22" s="131">
        <v>100.1</v>
      </c>
      <c r="J22" s="131">
        <v>99.7</v>
      </c>
      <c r="K22" s="131">
        <v>99.7</v>
      </c>
      <c r="L22" s="131">
        <v>99.7</v>
      </c>
      <c r="M22" s="131">
        <v>99.7</v>
      </c>
    </row>
    <row r="23" spans="1:13" x14ac:dyDescent="0.25">
      <c r="A23" s="4">
        <v>2016</v>
      </c>
      <c r="B23" s="130" t="s">
        <v>127</v>
      </c>
      <c r="C23" s="130">
        <v>99.7</v>
      </c>
      <c r="D23" s="131">
        <v>99.9</v>
      </c>
      <c r="E23" s="131">
        <v>100</v>
      </c>
      <c r="F23" s="131">
        <v>100.6</v>
      </c>
      <c r="G23" s="131">
        <v>101.1</v>
      </c>
      <c r="H23" s="131">
        <v>101.4</v>
      </c>
      <c r="I23" s="131">
        <v>101.6</v>
      </c>
      <c r="J23" s="131">
        <v>101.8</v>
      </c>
      <c r="K23" s="131">
        <v>101.9</v>
      </c>
      <c r="L23" s="131">
        <v>102.1</v>
      </c>
      <c r="M23" s="131">
        <v>102.2</v>
      </c>
    </row>
    <row r="24" spans="1:13" s="67" customFormat="1" x14ac:dyDescent="0.25">
      <c r="A24" s="4">
        <v>2017</v>
      </c>
      <c r="B24" s="130" t="s">
        <v>127</v>
      </c>
      <c r="C24" s="130">
        <v>104.5</v>
      </c>
      <c r="D24" s="131">
        <v>101.1</v>
      </c>
      <c r="E24" s="131">
        <v>104.3</v>
      </c>
      <c r="F24" s="131">
        <v>103.5</v>
      </c>
      <c r="G24" s="131">
        <v>102.9</v>
      </c>
      <c r="H24" s="131">
        <v>102.4</v>
      </c>
      <c r="I24" s="131">
        <v>102</v>
      </c>
      <c r="J24" s="131">
        <v>101.9</v>
      </c>
      <c r="K24" s="131">
        <v>101.8</v>
      </c>
      <c r="L24" s="131">
        <v>101.9</v>
      </c>
      <c r="M24" s="131">
        <v>102</v>
      </c>
    </row>
    <row r="25" spans="1:13" s="67" customFormat="1" x14ac:dyDescent="0.25">
      <c r="A25" s="545">
        <v>2018</v>
      </c>
      <c r="B25" s="546" t="s">
        <v>127</v>
      </c>
      <c r="C25" s="546">
        <v>101.9</v>
      </c>
      <c r="D25" s="547">
        <v>101.4</v>
      </c>
      <c r="E25" s="547">
        <v>101.9</v>
      </c>
      <c r="F25" s="547">
        <v>102.7</v>
      </c>
      <c r="G25" s="547">
        <v>103.5</v>
      </c>
      <c r="H25" s="547">
        <v>104.1</v>
      </c>
      <c r="I25" s="547">
        <v>104.4</v>
      </c>
      <c r="J25" s="547">
        <v>104.7</v>
      </c>
      <c r="K25" s="547">
        <v>105</v>
      </c>
      <c r="L25" s="547"/>
      <c r="M25" s="547"/>
    </row>
    <row r="26" spans="1:13" x14ac:dyDescent="0.25">
      <c r="G26" s="87"/>
      <c r="L26" s="87"/>
    </row>
    <row r="27" spans="1:13" x14ac:dyDescent="0.25">
      <c r="G27" s="87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B5" sqref="B5:C17"/>
    </sheetView>
  </sheetViews>
  <sheetFormatPr defaultRowHeight="15" x14ac:dyDescent="0.25"/>
  <cols>
    <col min="1" max="16384" width="9.140625" style="328"/>
  </cols>
  <sheetData>
    <row r="1" spans="1:15" x14ac:dyDescent="0.25">
      <c r="A1" s="82" t="s">
        <v>1150</v>
      </c>
      <c r="B1" s="87"/>
      <c r="C1" s="156"/>
      <c r="D1" s="87"/>
      <c r="E1" s="104"/>
      <c r="F1" s="104"/>
      <c r="G1" s="104"/>
      <c r="H1" s="104"/>
      <c r="I1" s="104"/>
    </row>
    <row r="2" spans="1:15" x14ac:dyDescent="0.25">
      <c r="A2" s="91" t="s">
        <v>1151</v>
      </c>
      <c r="B2" s="87"/>
      <c r="C2" s="156"/>
      <c r="D2" s="87"/>
      <c r="E2" s="104"/>
      <c r="F2" s="104"/>
      <c r="G2" s="104"/>
      <c r="H2" s="104"/>
      <c r="I2" s="104"/>
    </row>
    <row r="3" spans="1:15" x14ac:dyDescent="0.25">
      <c r="A3" s="91"/>
      <c r="B3" s="87"/>
      <c r="C3" s="156"/>
      <c r="D3" s="87"/>
      <c r="E3" s="104"/>
      <c r="F3" s="104"/>
      <c r="G3" s="104"/>
      <c r="H3" s="104"/>
      <c r="I3" s="104"/>
    </row>
    <row r="4" spans="1:15" ht="90" x14ac:dyDescent="0.25">
      <c r="A4" s="329"/>
      <c r="B4" s="325"/>
      <c r="C4" s="330" t="s">
        <v>936</v>
      </c>
      <c r="D4" s="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26.25" x14ac:dyDescent="0.25">
      <c r="A5" s="325">
        <v>2017</v>
      </c>
      <c r="B5" s="298" t="s">
        <v>894</v>
      </c>
      <c r="C5" s="325">
        <v>101.1</v>
      </c>
      <c r="D5" s="87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ht="26.25" x14ac:dyDescent="0.25">
      <c r="A6" s="325"/>
      <c r="B6" s="298" t="s">
        <v>895</v>
      </c>
      <c r="C6" s="325">
        <v>102.7</v>
      </c>
      <c r="D6" s="87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15" ht="26.25" x14ac:dyDescent="0.25">
      <c r="A7" s="425"/>
      <c r="B7" s="298" t="s">
        <v>885</v>
      </c>
      <c r="C7" s="325">
        <v>102.8</v>
      </c>
      <c r="D7" s="87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</row>
    <row r="8" spans="1:15" ht="26.25" x14ac:dyDescent="0.25">
      <c r="A8" s="325"/>
      <c r="B8" s="331" t="s">
        <v>687</v>
      </c>
      <c r="C8" s="325">
        <v>102.4</v>
      </c>
      <c r="D8" s="87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</row>
    <row r="9" spans="1:15" ht="26.25" x14ac:dyDescent="0.25">
      <c r="A9" s="425"/>
      <c r="B9" s="332" t="s">
        <v>656</v>
      </c>
      <c r="C9" s="325">
        <v>101.4</v>
      </c>
      <c r="D9" s="87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15" ht="26.25" x14ac:dyDescent="0.25">
      <c r="A10" s="425"/>
      <c r="B10" s="332" t="s">
        <v>657</v>
      </c>
      <c r="C10" s="325">
        <v>100.3</v>
      </c>
      <c r="D10" s="87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</row>
    <row r="11" spans="1:15" ht="26.25" x14ac:dyDescent="0.25">
      <c r="A11" s="425"/>
      <c r="B11" s="332" t="s">
        <v>686</v>
      </c>
      <c r="C11" s="325">
        <v>103.3</v>
      </c>
      <c r="D11" s="333"/>
    </row>
    <row r="12" spans="1:15" ht="26.25" x14ac:dyDescent="0.25">
      <c r="B12" s="332" t="s">
        <v>658</v>
      </c>
      <c r="C12" s="325">
        <v>106.3</v>
      </c>
    </row>
    <row r="13" spans="1:15" ht="26.25" x14ac:dyDescent="0.25">
      <c r="B13" s="332" t="s">
        <v>688</v>
      </c>
      <c r="C13" s="325">
        <v>107.5</v>
      </c>
    </row>
    <row r="14" spans="1:15" ht="26.25" x14ac:dyDescent="0.25">
      <c r="B14" s="332" t="s">
        <v>752</v>
      </c>
      <c r="C14" s="325">
        <v>107.5</v>
      </c>
    </row>
    <row r="15" spans="1:15" ht="26.25" x14ac:dyDescent="0.25">
      <c r="A15" s="325">
        <v>2018</v>
      </c>
      <c r="B15" s="332" t="s">
        <v>937</v>
      </c>
      <c r="C15" s="325">
        <v>106.9</v>
      </c>
    </row>
    <row r="16" spans="1:15" ht="26.25" x14ac:dyDescent="0.25">
      <c r="B16" s="331" t="s">
        <v>655</v>
      </c>
      <c r="C16" s="325">
        <v>107.2</v>
      </c>
    </row>
    <row r="17" spans="2:3" ht="26.25" x14ac:dyDescent="0.25">
      <c r="B17" s="298" t="s">
        <v>894</v>
      </c>
      <c r="C17" s="868">
        <v>107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opLeftCell="A29" zoomScale="85" zoomScaleNormal="85" workbookViewId="0">
      <selection activeCell="S5" sqref="S5:S51"/>
    </sheetView>
  </sheetViews>
  <sheetFormatPr defaultRowHeight="15" x14ac:dyDescent="0.25"/>
  <cols>
    <col min="1" max="1" width="5.42578125" style="104" customWidth="1"/>
    <col min="2" max="2" width="58.140625" style="104" customWidth="1"/>
    <col min="3" max="6" width="10.42578125" style="104" customWidth="1"/>
    <col min="7" max="7" width="7.85546875" style="104" customWidth="1"/>
    <col min="8" max="8" width="8.28515625" style="157" customWidth="1"/>
    <col min="9" max="9" width="8.5703125" style="87" customWidth="1"/>
    <col min="10" max="10" width="7.42578125" style="177" customWidth="1"/>
    <col min="11" max="11" width="8" style="177" customWidth="1"/>
    <col min="12" max="12" width="9.140625" style="172"/>
    <col min="13" max="13" width="8.28515625" style="172" customWidth="1"/>
    <col min="14" max="15" width="9.140625" style="172"/>
    <col min="16" max="17" width="9.140625" style="87"/>
    <col min="18" max="18" width="7.85546875" style="104" customWidth="1"/>
    <col min="19" max="16384" width="9.140625" style="104"/>
  </cols>
  <sheetData>
    <row r="1" spans="1:19" x14ac:dyDescent="0.25">
      <c r="A1" s="83" t="s">
        <v>645</v>
      </c>
      <c r="B1" s="105"/>
      <c r="C1" s="105"/>
      <c r="D1" s="105"/>
      <c r="E1" s="105"/>
      <c r="F1" s="105"/>
      <c r="G1" s="105"/>
      <c r="R1" s="105"/>
    </row>
    <row r="2" spans="1:19" x14ac:dyDescent="0.25">
      <c r="A2" s="85" t="s">
        <v>646</v>
      </c>
      <c r="B2" s="97"/>
      <c r="C2" s="97"/>
      <c r="D2" s="97"/>
      <c r="E2" s="97"/>
      <c r="F2" s="97"/>
      <c r="G2" s="105"/>
      <c r="R2" s="105"/>
    </row>
    <row r="3" spans="1:19" x14ac:dyDescent="0.25">
      <c r="A3" s="85"/>
      <c r="B3" s="97"/>
      <c r="C3" s="97"/>
      <c r="D3" s="97"/>
      <c r="E3" s="97"/>
      <c r="F3" s="97"/>
      <c r="G3" s="87"/>
      <c r="H3" s="416"/>
      <c r="J3" s="59"/>
      <c r="K3" s="59"/>
      <c r="L3" s="321"/>
      <c r="O3" s="698"/>
      <c r="P3" s="698"/>
      <c r="Q3" s="698"/>
      <c r="S3" s="321" t="s">
        <v>793</v>
      </c>
    </row>
    <row r="4" spans="1:19" x14ac:dyDescent="0.25">
      <c r="A4" s="946"/>
      <c r="B4" s="947"/>
      <c r="C4" s="948">
        <v>2013</v>
      </c>
      <c r="D4" s="948">
        <v>2014</v>
      </c>
      <c r="E4" s="949">
        <v>2016</v>
      </c>
      <c r="F4" s="949">
        <v>2017</v>
      </c>
      <c r="G4" s="950">
        <v>2017</v>
      </c>
      <c r="H4" s="951"/>
      <c r="I4" s="952"/>
      <c r="J4" s="941">
        <v>2018</v>
      </c>
      <c r="K4" s="942"/>
      <c r="L4" s="942"/>
      <c r="M4" s="942"/>
      <c r="N4" s="942"/>
      <c r="O4" s="942"/>
      <c r="P4" s="942"/>
      <c r="Q4" s="942"/>
      <c r="R4" s="942"/>
      <c r="S4" s="942"/>
    </row>
    <row r="5" spans="1:19" ht="25.5" x14ac:dyDescent="0.25">
      <c r="A5" s="946"/>
      <c r="B5" s="947"/>
      <c r="C5" s="948"/>
      <c r="D5" s="948"/>
      <c r="E5" s="949"/>
      <c r="F5" s="949"/>
      <c r="G5" s="780" t="s">
        <v>573</v>
      </c>
      <c r="H5" s="781" t="s">
        <v>574</v>
      </c>
      <c r="I5" s="782" t="s">
        <v>575</v>
      </c>
      <c r="J5" s="783" t="s">
        <v>687</v>
      </c>
      <c r="K5" s="783" t="s">
        <v>656</v>
      </c>
      <c r="L5" s="783" t="s">
        <v>657</v>
      </c>
      <c r="M5" s="780" t="s">
        <v>377</v>
      </c>
      <c r="N5" s="781" t="s">
        <v>378</v>
      </c>
      <c r="O5" s="780" t="s">
        <v>718</v>
      </c>
      <c r="P5" s="781" t="s">
        <v>750</v>
      </c>
      <c r="Q5" s="834" t="s">
        <v>751</v>
      </c>
      <c r="R5" s="859" t="s">
        <v>572</v>
      </c>
      <c r="S5" s="780" t="s">
        <v>573</v>
      </c>
    </row>
    <row r="6" spans="1:19" x14ac:dyDescent="0.25">
      <c r="A6" s="945" t="s">
        <v>32</v>
      </c>
      <c r="B6" s="945"/>
      <c r="C6" s="131">
        <v>101</v>
      </c>
      <c r="D6" s="131">
        <v>100.3</v>
      </c>
      <c r="E6" s="131">
        <v>101.5</v>
      </c>
      <c r="F6" s="131">
        <v>103.5</v>
      </c>
      <c r="G6" s="122">
        <v>104</v>
      </c>
      <c r="H6" s="122">
        <v>105.3</v>
      </c>
      <c r="I6" s="122">
        <v>105.6</v>
      </c>
      <c r="J6" s="731">
        <v>106.2</v>
      </c>
      <c r="K6" s="2">
        <v>105.6</v>
      </c>
      <c r="L6" s="784">
        <v>104.1</v>
      </c>
      <c r="M6" s="696">
        <v>106.6</v>
      </c>
      <c r="N6" s="784">
        <v>109.3</v>
      </c>
      <c r="O6" s="785">
        <v>109.8</v>
      </c>
      <c r="P6" s="79">
        <v>109.4</v>
      </c>
      <c r="Q6" s="785">
        <v>109.6</v>
      </c>
      <c r="R6" s="784">
        <v>110.6</v>
      </c>
      <c r="S6" s="79">
        <v>111.3</v>
      </c>
    </row>
    <row r="7" spans="1:19" x14ac:dyDescent="0.25">
      <c r="A7" s="519"/>
      <c r="B7" s="519"/>
      <c r="C7" s="65"/>
      <c r="D7" s="65"/>
      <c r="E7" s="131"/>
      <c r="F7" s="131"/>
      <c r="G7" s="122"/>
      <c r="H7" s="122"/>
      <c r="I7" s="122"/>
      <c r="J7" s="731"/>
      <c r="K7" s="2"/>
      <c r="L7" s="2"/>
      <c r="M7" s="122"/>
      <c r="N7" s="2"/>
      <c r="O7" s="79"/>
      <c r="P7" s="79"/>
      <c r="Q7" s="79"/>
      <c r="R7" s="2"/>
      <c r="S7" s="79"/>
    </row>
    <row r="8" spans="1:19" ht="30" customHeight="1" x14ac:dyDescent="0.25">
      <c r="A8" s="944" t="s">
        <v>647</v>
      </c>
      <c r="B8" s="944"/>
      <c r="C8" s="65"/>
      <c r="D8" s="65"/>
      <c r="E8" s="131"/>
      <c r="F8" s="131"/>
      <c r="G8" s="122"/>
      <c r="H8" s="122"/>
      <c r="I8" s="122"/>
      <c r="J8" s="122"/>
      <c r="K8" s="2"/>
      <c r="L8" s="2"/>
      <c r="M8" s="122"/>
      <c r="N8" s="2"/>
      <c r="O8" s="79"/>
      <c r="P8" s="79"/>
      <c r="Q8" s="79"/>
      <c r="R8" s="2"/>
      <c r="S8" s="79"/>
    </row>
    <row r="9" spans="1:19" x14ac:dyDescent="0.25">
      <c r="A9" s="943" t="s">
        <v>648</v>
      </c>
      <c r="B9" s="943"/>
      <c r="C9" s="214">
        <v>100.1</v>
      </c>
      <c r="D9" s="214">
        <v>99.4</v>
      </c>
      <c r="E9" s="214">
        <v>104.1</v>
      </c>
      <c r="F9" s="553">
        <v>107.3</v>
      </c>
      <c r="G9" s="122">
        <v>107.5</v>
      </c>
      <c r="H9" s="731">
        <v>109.5</v>
      </c>
      <c r="I9" s="731">
        <v>110</v>
      </c>
      <c r="J9" s="731">
        <v>111</v>
      </c>
      <c r="K9" s="786">
        <v>109.3</v>
      </c>
      <c r="L9" s="784">
        <v>106.4</v>
      </c>
      <c r="M9" s="696">
        <v>110.9</v>
      </c>
      <c r="N9" s="784">
        <v>116.3</v>
      </c>
      <c r="O9" s="785">
        <v>117.4</v>
      </c>
      <c r="P9" s="785">
        <v>116.4</v>
      </c>
      <c r="Q9" s="785">
        <v>116.8</v>
      </c>
      <c r="R9" s="784">
        <v>118.5</v>
      </c>
      <c r="S9" s="869">
        <v>120</v>
      </c>
    </row>
    <row r="10" spans="1:19" x14ac:dyDescent="0.25">
      <c r="A10" s="943" t="s">
        <v>649</v>
      </c>
      <c r="B10" s="943"/>
      <c r="C10" s="214">
        <v>102.3</v>
      </c>
      <c r="D10" s="214">
        <v>100.4</v>
      </c>
      <c r="E10" s="214">
        <v>99.2</v>
      </c>
      <c r="F10" s="553">
        <v>100.1</v>
      </c>
      <c r="G10" s="122">
        <v>101.6</v>
      </c>
      <c r="H10" s="731">
        <v>102.1</v>
      </c>
      <c r="I10" s="731">
        <v>102.4</v>
      </c>
      <c r="J10" s="786">
        <v>102.5</v>
      </c>
      <c r="K10" s="786">
        <v>103</v>
      </c>
      <c r="L10" s="784">
        <v>102.6</v>
      </c>
      <c r="M10" s="696">
        <v>103.6</v>
      </c>
      <c r="N10" s="784">
        <v>104.3</v>
      </c>
      <c r="O10" s="785">
        <v>104.3</v>
      </c>
      <c r="P10" s="785">
        <v>104.6</v>
      </c>
      <c r="Q10" s="785">
        <v>104.4</v>
      </c>
      <c r="R10" s="784">
        <v>105.2</v>
      </c>
      <c r="S10" s="785">
        <v>104.8</v>
      </c>
    </row>
    <row r="11" spans="1:19" x14ac:dyDescent="0.25">
      <c r="A11" s="943" t="s">
        <v>650</v>
      </c>
      <c r="B11" s="943"/>
      <c r="C11" s="214">
        <v>101.9</v>
      </c>
      <c r="D11" s="214">
        <v>100.8</v>
      </c>
      <c r="E11" s="214">
        <v>99.6</v>
      </c>
      <c r="F11" s="553">
        <v>100</v>
      </c>
      <c r="G11" s="122">
        <v>99.4</v>
      </c>
      <c r="H11" s="731">
        <v>99.4</v>
      </c>
      <c r="I11" s="731">
        <v>98.8</v>
      </c>
      <c r="J11" s="786">
        <v>98.8</v>
      </c>
      <c r="K11" s="786">
        <v>99.8</v>
      </c>
      <c r="L11" s="784">
        <v>99.8</v>
      </c>
      <c r="M11" s="696">
        <v>100</v>
      </c>
      <c r="N11" s="784">
        <v>100</v>
      </c>
      <c r="O11" s="785">
        <v>99.2</v>
      </c>
      <c r="P11" s="785">
        <v>99.9</v>
      </c>
      <c r="Q11" s="785">
        <v>100</v>
      </c>
      <c r="R11" s="784">
        <v>100.7</v>
      </c>
      <c r="S11" s="785">
        <v>100.7</v>
      </c>
    </row>
    <row r="12" spans="1:19" x14ac:dyDescent="0.25">
      <c r="A12" s="943" t="s">
        <v>651</v>
      </c>
      <c r="B12" s="943"/>
      <c r="C12" s="214">
        <v>102</v>
      </c>
      <c r="D12" s="214">
        <v>102</v>
      </c>
      <c r="E12" s="214">
        <v>99.1</v>
      </c>
      <c r="F12" s="553">
        <v>98.4</v>
      </c>
      <c r="G12" s="122">
        <v>98.4</v>
      </c>
      <c r="H12" s="731">
        <v>98.3</v>
      </c>
      <c r="I12" s="731">
        <v>98.3</v>
      </c>
      <c r="J12" s="786">
        <v>98.5</v>
      </c>
      <c r="K12" s="786">
        <v>100.5</v>
      </c>
      <c r="L12" s="784">
        <v>101.1</v>
      </c>
      <c r="M12" s="696">
        <v>101</v>
      </c>
      <c r="N12" s="784">
        <v>101.1</v>
      </c>
      <c r="O12" s="785">
        <v>101.6</v>
      </c>
      <c r="P12" s="785">
        <v>101.6</v>
      </c>
      <c r="Q12" s="785">
        <v>101.7</v>
      </c>
      <c r="R12" s="784">
        <v>101.7</v>
      </c>
      <c r="S12" s="785">
        <v>101.7</v>
      </c>
    </row>
    <row r="13" spans="1:19" x14ac:dyDescent="0.25">
      <c r="A13" s="943" t="s">
        <v>652</v>
      </c>
      <c r="B13" s="943"/>
      <c r="C13" s="214">
        <v>100.9</v>
      </c>
      <c r="D13" s="214">
        <v>100.6</v>
      </c>
      <c r="E13" s="214">
        <v>99</v>
      </c>
      <c r="F13" s="553">
        <v>99.6</v>
      </c>
      <c r="G13" s="122">
        <v>99.7</v>
      </c>
      <c r="H13" s="731">
        <v>100.9</v>
      </c>
      <c r="I13" s="731">
        <v>100.8</v>
      </c>
      <c r="J13" s="786">
        <v>101.2</v>
      </c>
      <c r="K13" s="786">
        <v>101.4</v>
      </c>
      <c r="L13" s="784">
        <v>101.3</v>
      </c>
      <c r="M13" s="696">
        <v>101.2</v>
      </c>
      <c r="N13" s="784">
        <v>101.2</v>
      </c>
      <c r="O13" s="785">
        <v>101.1</v>
      </c>
      <c r="P13" s="785">
        <v>101</v>
      </c>
      <c r="Q13" s="785">
        <v>101.1</v>
      </c>
      <c r="R13" s="784">
        <v>101</v>
      </c>
      <c r="S13" s="785">
        <v>101.2</v>
      </c>
    </row>
    <row r="14" spans="1:19" x14ac:dyDescent="0.25">
      <c r="A14" s="267"/>
      <c r="B14" s="267"/>
      <c r="C14" s="65"/>
      <c r="D14" s="65"/>
      <c r="E14" s="131"/>
      <c r="F14" s="131"/>
      <c r="G14" s="122"/>
      <c r="H14" s="122"/>
      <c r="I14" s="122"/>
      <c r="J14" s="122"/>
      <c r="K14" s="2"/>
      <c r="L14" s="2"/>
      <c r="M14" s="122"/>
      <c r="N14" s="2"/>
      <c r="O14" s="79"/>
      <c r="P14" s="79"/>
      <c r="Q14" s="79"/>
      <c r="R14" s="2"/>
      <c r="S14" s="79"/>
    </row>
    <row r="15" spans="1:19" ht="33.75" customHeight="1" x14ac:dyDescent="0.25">
      <c r="A15" s="944" t="s">
        <v>1045</v>
      </c>
      <c r="B15" s="944"/>
      <c r="C15" s="65"/>
      <c r="D15" s="65"/>
      <c r="E15" s="131"/>
      <c r="F15" s="131"/>
      <c r="G15" s="122"/>
      <c r="H15" s="122"/>
      <c r="I15" s="122"/>
      <c r="J15" s="122"/>
      <c r="K15" s="2"/>
      <c r="L15" s="2"/>
      <c r="M15" s="122"/>
      <c r="N15" s="2"/>
      <c r="O15" s="79"/>
      <c r="P15" s="79"/>
      <c r="Q15" s="79"/>
      <c r="R15" s="2"/>
      <c r="S15" s="79"/>
    </row>
    <row r="16" spans="1:19" ht="25.5" x14ac:dyDescent="0.25">
      <c r="A16" s="70" t="s">
        <v>144</v>
      </c>
      <c r="B16" s="519" t="s">
        <v>145</v>
      </c>
      <c r="C16" s="214">
        <v>99.1</v>
      </c>
      <c r="D16" s="214">
        <v>98.8</v>
      </c>
      <c r="E16" s="214">
        <v>100.9</v>
      </c>
      <c r="F16" s="496">
        <v>108.7</v>
      </c>
      <c r="G16" s="417">
        <v>111.5</v>
      </c>
      <c r="H16" s="417">
        <v>111</v>
      </c>
      <c r="I16" s="417">
        <v>111.3</v>
      </c>
      <c r="J16" s="732">
        <v>110.5</v>
      </c>
      <c r="K16" s="452">
        <v>112.5</v>
      </c>
      <c r="L16" s="787">
        <v>112.7</v>
      </c>
      <c r="M16" s="733">
        <v>113.3</v>
      </c>
      <c r="N16" s="452">
        <v>112.9</v>
      </c>
      <c r="O16" s="788">
        <v>115.1</v>
      </c>
      <c r="P16" s="759">
        <v>112.4</v>
      </c>
      <c r="Q16" s="788">
        <v>113.7</v>
      </c>
      <c r="R16" s="787">
        <v>112.9</v>
      </c>
      <c r="S16" s="417">
        <v>110.9</v>
      </c>
    </row>
    <row r="17" spans="1:19" ht="25.5" x14ac:dyDescent="0.25">
      <c r="A17" s="71" t="s">
        <v>177</v>
      </c>
      <c r="B17" s="519" t="s">
        <v>146</v>
      </c>
      <c r="C17" s="417">
        <v>97.3</v>
      </c>
      <c r="D17" s="418">
        <v>96.9</v>
      </c>
      <c r="E17" s="214">
        <v>108.2</v>
      </c>
      <c r="F17" s="496">
        <v>126</v>
      </c>
      <c r="G17" s="417">
        <v>129.69999999999999</v>
      </c>
      <c r="H17" s="732">
        <v>129.4</v>
      </c>
      <c r="I17" s="732">
        <v>128.4</v>
      </c>
      <c r="J17" s="789">
        <v>128.69999999999999</v>
      </c>
      <c r="K17" s="789">
        <v>134</v>
      </c>
      <c r="L17" s="787">
        <v>134</v>
      </c>
      <c r="M17" s="733">
        <v>134</v>
      </c>
      <c r="N17" s="787">
        <v>133</v>
      </c>
      <c r="O17" s="788">
        <v>141.5</v>
      </c>
      <c r="P17" s="788">
        <v>133</v>
      </c>
      <c r="Q17" s="788">
        <v>137.1</v>
      </c>
      <c r="R17" s="787">
        <v>135.30000000000001</v>
      </c>
      <c r="S17" s="787">
        <v>130.80000000000001</v>
      </c>
    </row>
    <row r="18" spans="1:19" ht="25.5" x14ac:dyDescent="0.25">
      <c r="A18" s="71" t="s">
        <v>178</v>
      </c>
      <c r="B18" s="519" t="s">
        <v>147</v>
      </c>
      <c r="C18" s="417">
        <v>99.8</v>
      </c>
      <c r="D18" s="418">
        <v>99.3</v>
      </c>
      <c r="E18" s="214">
        <v>97</v>
      </c>
      <c r="F18" s="496">
        <v>101</v>
      </c>
      <c r="G18" s="417">
        <v>104.3</v>
      </c>
      <c r="H18" s="732">
        <v>103.7</v>
      </c>
      <c r="I18" s="732">
        <v>104.4</v>
      </c>
      <c r="J18" s="789">
        <v>103.1</v>
      </c>
      <c r="K18" s="789">
        <v>103.7</v>
      </c>
      <c r="L18" s="787">
        <v>104</v>
      </c>
      <c r="M18" s="733">
        <v>104.3</v>
      </c>
      <c r="N18" s="787">
        <v>104.3</v>
      </c>
      <c r="O18" s="788">
        <v>103.5</v>
      </c>
      <c r="P18" s="788">
        <v>103.5</v>
      </c>
      <c r="Q18" s="788">
        <v>103.8</v>
      </c>
      <c r="R18" s="787">
        <v>103.4</v>
      </c>
      <c r="S18" s="787">
        <v>102.1</v>
      </c>
    </row>
    <row r="19" spans="1:19" ht="25.5" x14ac:dyDescent="0.25">
      <c r="A19" s="71" t="s">
        <v>179</v>
      </c>
      <c r="B19" s="519" t="s">
        <v>148</v>
      </c>
      <c r="C19" s="417">
        <v>100.2</v>
      </c>
      <c r="D19" s="418">
        <v>100.7</v>
      </c>
      <c r="E19" s="214">
        <v>100.3</v>
      </c>
      <c r="F19" s="496">
        <v>100.875</v>
      </c>
      <c r="G19" s="417">
        <v>100.2</v>
      </c>
      <c r="H19" s="732">
        <v>99.5</v>
      </c>
      <c r="I19" s="732">
        <v>100.8</v>
      </c>
      <c r="J19" s="789">
        <v>99.4</v>
      </c>
      <c r="K19" s="789">
        <v>99.4</v>
      </c>
      <c r="L19" s="787">
        <v>100</v>
      </c>
      <c r="M19" s="733">
        <v>102.5</v>
      </c>
      <c r="N19" s="787">
        <v>101.9</v>
      </c>
      <c r="O19" s="788">
        <v>102</v>
      </c>
      <c r="P19" s="788">
        <v>101.8</v>
      </c>
      <c r="Q19" s="788">
        <v>101</v>
      </c>
      <c r="R19" s="787">
        <v>100.3</v>
      </c>
      <c r="S19" s="787">
        <v>100.7</v>
      </c>
    </row>
    <row r="20" spans="1:19" x14ac:dyDescent="0.25">
      <c r="A20" s="70"/>
      <c r="B20" s="519"/>
      <c r="C20" s="214"/>
      <c r="D20" s="214"/>
      <c r="E20" s="131"/>
      <c r="F20" s="131"/>
      <c r="G20" s="122"/>
      <c r="H20" s="122"/>
      <c r="I20" s="122"/>
      <c r="J20" s="417"/>
      <c r="K20" s="452"/>
      <c r="L20" s="452"/>
      <c r="M20" s="122"/>
      <c r="N20" s="452"/>
      <c r="O20" s="759"/>
      <c r="P20" s="759"/>
      <c r="Q20" s="759"/>
      <c r="R20" s="452"/>
      <c r="S20" s="417"/>
    </row>
    <row r="21" spans="1:19" ht="25.5" x14ac:dyDescent="0.25">
      <c r="A21" s="70" t="s">
        <v>149</v>
      </c>
      <c r="B21" s="519" t="s">
        <v>150</v>
      </c>
      <c r="C21" s="214">
        <v>101.9</v>
      </c>
      <c r="D21" s="214">
        <v>100.7</v>
      </c>
      <c r="E21" s="214">
        <v>99.1</v>
      </c>
      <c r="F21" s="496">
        <v>99.6</v>
      </c>
      <c r="G21" s="417">
        <v>100.1</v>
      </c>
      <c r="H21" s="417">
        <v>102.2</v>
      </c>
      <c r="I21" s="417">
        <v>102.5</v>
      </c>
      <c r="J21" s="732">
        <v>103.5</v>
      </c>
      <c r="K21" s="452">
        <v>102.4</v>
      </c>
      <c r="L21" s="787">
        <v>99.9</v>
      </c>
      <c r="M21" s="733">
        <v>103.6</v>
      </c>
      <c r="N21" s="452">
        <v>108</v>
      </c>
      <c r="O21" s="788">
        <v>108.5</v>
      </c>
      <c r="P21" s="759">
        <v>108.1</v>
      </c>
      <c r="Q21" s="788">
        <v>108.4</v>
      </c>
      <c r="R21" s="787">
        <v>110</v>
      </c>
      <c r="S21" s="417">
        <v>111.2</v>
      </c>
    </row>
    <row r="22" spans="1:19" ht="25.5" x14ac:dyDescent="0.25">
      <c r="A22" s="70">
        <v>10</v>
      </c>
      <c r="B22" s="519" t="s">
        <v>151</v>
      </c>
      <c r="C22" s="417">
        <v>104.5</v>
      </c>
      <c r="D22" s="418">
        <v>101.6</v>
      </c>
      <c r="E22" s="214">
        <v>98.4</v>
      </c>
      <c r="F22" s="496">
        <v>97.1</v>
      </c>
      <c r="G22" s="417">
        <v>97.5</v>
      </c>
      <c r="H22" s="732">
        <v>98.6</v>
      </c>
      <c r="I22" s="732">
        <v>98.7</v>
      </c>
      <c r="J22" s="789">
        <v>98.8</v>
      </c>
      <c r="K22" s="789">
        <v>99.3</v>
      </c>
      <c r="L22" s="787">
        <v>99.2</v>
      </c>
      <c r="M22" s="733">
        <v>99.1</v>
      </c>
      <c r="N22" s="787">
        <v>99.3</v>
      </c>
      <c r="O22" s="788">
        <v>99.4</v>
      </c>
      <c r="P22" s="788">
        <v>99.2</v>
      </c>
      <c r="Q22" s="788">
        <v>99.4</v>
      </c>
      <c r="R22" s="787">
        <v>99.3</v>
      </c>
      <c r="S22" s="787">
        <v>99.4</v>
      </c>
    </row>
    <row r="23" spans="1:19" ht="25.5" x14ac:dyDescent="0.25">
      <c r="A23" s="70">
        <v>11</v>
      </c>
      <c r="B23" s="268" t="s">
        <v>152</v>
      </c>
      <c r="C23" s="417">
        <v>97.2</v>
      </c>
      <c r="D23" s="418">
        <v>99</v>
      </c>
      <c r="E23" s="214">
        <v>98.7</v>
      </c>
      <c r="F23" s="496">
        <v>106.1</v>
      </c>
      <c r="G23" s="417">
        <v>106.8</v>
      </c>
      <c r="H23" s="732">
        <v>106.8</v>
      </c>
      <c r="I23" s="732">
        <v>106.8</v>
      </c>
      <c r="J23" s="789">
        <v>106.8</v>
      </c>
      <c r="K23" s="789">
        <v>106.4</v>
      </c>
      <c r="L23" s="787">
        <v>106.4</v>
      </c>
      <c r="M23" s="733">
        <v>106.4</v>
      </c>
      <c r="N23" s="787">
        <v>106.3</v>
      </c>
      <c r="O23" s="788">
        <v>106.3</v>
      </c>
      <c r="P23" s="788">
        <v>106.3</v>
      </c>
      <c r="Q23" s="788">
        <v>106.3</v>
      </c>
      <c r="R23" s="787">
        <v>106.3</v>
      </c>
      <c r="S23" s="787">
        <v>106.3</v>
      </c>
    </row>
    <row r="24" spans="1:19" ht="25.5" x14ac:dyDescent="0.25">
      <c r="A24" s="70">
        <v>12</v>
      </c>
      <c r="B24" s="268" t="s">
        <v>153</v>
      </c>
      <c r="C24" s="417">
        <v>91.6</v>
      </c>
      <c r="D24" s="418">
        <v>95.2</v>
      </c>
      <c r="E24" s="214">
        <v>100.5</v>
      </c>
      <c r="F24" s="496">
        <v>90.4</v>
      </c>
      <c r="G24" s="417">
        <v>90.2</v>
      </c>
      <c r="H24" s="732">
        <v>90.2</v>
      </c>
      <c r="I24" s="732">
        <v>90.2</v>
      </c>
      <c r="J24" s="789">
        <v>89.8</v>
      </c>
      <c r="K24" s="789">
        <v>89.8</v>
      </c>
      <c r="L24" s="787">
        <v>89.7</v>
      </c>
      <c r="M24" s="733">
        <v>89.7</v>
      </c>
      <c r="N24" s="787">
        <v>89.7</v>
      </c>
      <c r="O24" s="788">
        <v>89.7</v>
      </c>
      <c r="P24" s="788">
        <v>89.7</v>
      </c>
      <c r="Q24" s="788">
        <v>89.7</v>
      </c>
      <c r="R24" s="787">
        <v>89.7</v>
      </c>
      <c r="S24" s="787">
        <v>89.7</v>
      </c>
    </row>
    <row r="25" spans="1:19" ht="25.5" x14ac:dyDescent="0.25">
      <c r="A25" s="70">
        <v>13</v>
      </c>
      <c r="B25" s="268" t="s">
        <v>154</v>
      </c>
      <c r="C25" s="417">
        <v>100.2</v>
      </c>
      <c r="D25" s="418">
        <v>100.1</v>
      </c>
      <c r="E25" s="214">
        <v>100.8</v>
      </c>
      <c r="F25" s="496">
        <v>100.8</v>
      </c>
      <c r="G25" s="417">
        <v>100.9</v>
      </c>
      <c r="H25" s="732">
        <v>100.1</v>
      </c>
      <c r="I25" s="732">
        <v>100.1</v>
      </c>
      <c r="J25" s="789">
        <v>100.9</v>
      </c>
      <c r="K25" s="789">
        <v>100.1</v>
      </c>
      <c r="L25" s="787">
        <v>100.3</v>
      </c>
      <c r="M25" s="733">
        <v>100.7</v>
      </c>
      <c r="N25" s="787">
        <v>101.1</v>
      </c>
      <c r="O25" s="788">
        <v>100.2</v>
      </c>
      <c r="P25" s="788">
        <v>100.9</v>
      </c>
      <c r="Q25" s="788">
        <v>100.9</v>
      </c>
      <c r="R25" s="787">
        <v>100.9</v>
      </c>
      <c r="S25" s="787">
        <v>100.3</v>
      </c>
    </row>
    <row r="26" spans="1:19" ht="25.5" x14ac:dyDescent="0.25">
      <c r="A26" s="70">
        <v>14</v>
      </c>
      <c r="B26" s="268" t="s">
        <v>155</v>
      </c>
      <c r="C26" s="417">
        <v>105.1</v>
      </c>
      <c r="D26" s="418">
        <v>104.9</v>
      </c>
      <c r="E26" s="214">
        <v>97.2</v>
      </c>
      <c r="F26" s="496">
        <v>92.8</v>
      </c>
      <c r="G26" s="417">
        <v>93.3</v>
      </c>
      <c r="H26" s="732">
        <v>92.9</v>
      </c>
      <c r="I26" s="732">
        <v>93.1</v>
      </c>
      <c r="J26" s="789">
        <v>90.9</v>
      </c>
      <c r="K26" s="789">
        <v>91.8</v>
      </c>
      <c r="L26" s="787">
        <v>95.1</v>
      </c>
      <c r="M26" s="733">
        <v>93.1</v>
      </c>
      <c r="N26" s="787">
        <v>91.3</v>
      </c>
      <c r="O26" s="788">
        <v>90</v>
      </c>
      <c r="P26" s="788">
        <v>89</v>
      </c>
      <c r="Q26" s="788">
        <v>87.3</v>
      </c>
      <c r="R26" s="787">
        <v>91.5</v>
      </c>
      <c r="S26" s="787">
        <v>91.9</v>
      </c>
    </row>
    <row r="27" spans="1:19" ht="25.5" x14ac:dyDescent="0.25">
      <c r="A27" s="70">
        <v>15</v>
      </c>
      <c r="B27" s="268" t="s">
        <v>156</v>
      </c>
      <c r="C27" s="417">
        <v>98.3</v>
      </c>
      <c r="D27" s="418">
        <v>98.9</v>
      </c>
      <c r="E27" s="214">
        <v>101.7</v>
      </c>
      <c r="F27" s="496">
        <v>99.1</v>
      </c>
      <c r="G27" s="417">
        <v>97.3</v>
      </c>
      <c r="H27" s="732">
        <v>99.5</v>
      </c>
      <c r="I27" s="732">
        <v>98.8</v>
      </c>
      <c r="J27" s="789">
        <v>100.1</v>
      </c>
      <c r="K27" s="789">
        <v>97.6</v>
      </c>
      <c r="L27" s="787">
        <v>97.1</v>
      </c>
      <c r="M27" s="733">
        <v>97.3</v>
      </c>
      <c r="N27" s="787">
        <v>98.4</v>
      </c>
      <c r="O27" s="788">
        <v>96.3</v>
      </c>
      <c r="P27" s="788">
        <v>96.8</v>
      </c>
      <c r="Q27" s="788">
        <v>95.9</v>
      </c>
      <c r="R27" s="787">
        <v>98.8</v>
      </c>
      <c r="S27" s="787">
        <v>97.8</v>
      </c>
    </row>
    <row r="28" spans="1:19" ht="51" x14ac:dyDescent="0.25">
      <c r="A28" s="70">
        <v>16</v>
      </c>
      <c r="B28" s="268" t="s">
        <v>157</v>
      </c>
      <c r="C28" s="417">
        <v>96.2</v>
      </c>
      <c r="D28" s="418">
        <v>98.3</v>
      </c>
      <c r="E28" s="214">
        <v>101.7</v>
      </c>
      <c r="F28" s="496">
        <v>105.5</v>
      </c>
      <c r="G28" s="417">
        <v>107.3</v>
      </c>
      <c r="H28" s="732">
        <v>109.6</v>
      </c>
      <c r="I28" s="732">
        <v>109.7</v>
      </c>
      <c r="J28" s="789">
        <v>108.7</v>
      </c>
      <c r="K28" s="789">
        <v>110</v>
      </c>
      <c r="L28" s="787">
        <v>106.1</v>
      </c>
      <c r="M28" s="733">
        <v>107</v>
      </c>
      <c r="N28" s="787">
        <v>107.8</v>
      </c>
      <c r="O28" s="788">
        <v>108.2</v>
      </c>
      <c r="P28" s="788">
        <v>110.2</v>
      </c>
      <c r="Q28" s="788">
        <v>111.3</v>
      </c>
      <c r="R28" s="787">
        <v>111.6</v>
      </c>
      <c r="S28" s="787">
        <v>111.8</v>
      </c>
    </row>
    <row r="29" spans="1:19" ht="25.5" x14ac:dyDescent="0.25">
      <c r="A29" s="70">
        <v>17</v>
      </c>
      <c r="B29" s="268" t="s">
        <v>158</v>
      </c>
      <c r="C29" s="417">
        <v>99.5</v>
      </c>
      <c r="D29" s="418">
        <v>99.7</v>
      </c>
      <c r="E29" s="214">
        <v>99.2</v>
      </c>
      <c r="F29" s="496">
        <v>96.4</v>
      </c>
      <c r="G29" s="417">
        <v>96.1</v>
      </c>
      <c r="H29" s="732">
        <v>96.1</v>
      </c>
      <c r="I29" s="732">
        <v>96.7</v>
      </c>
      <c r="J29" s="789">
        <v>96.5</v>
      </c>
      <c r="K29" s="789">
        <v>97.1</v>
      </c>
      <c r="L29" s="787">
        <v>97.1</v>
      </c>
      <c r="M29" s="733">
        <v>96.9</v>
      </c>
      <c r="N29" s="787">
        <v>102.7</v>
      </c>
      <c r="O29" s="788">
        <v>99.4</v>
      </c>
      <c r="P29" s="788">
        <v>98.9</v>
      </c>
      <c r="Q29" s="788">
        <v>96</v>
      </c>
      <c r="R29" s="787">
        <v>101.1</v>
      </c>
      <c r="S29" s="787">
        <v>100</v>
      </c>
    </row>
    <row r="30" spans="1:19" ht="25.5" x14ac:dyDescent="0.25">
      <c r="A30" s="70">
        <v>18</v>
      </c>
      <c r="B30" s="268" t="s">
        <v>159</v>
      </c>
      <c r="C30" s="417">
        <v>102.5</v>
      </c>
      <c r="D30" s="418">
        <v>101.6</v>
      </c>
      <c r="E30" s="214">
        <v>101.4</v>
      </c>
      <c r="F30" s="496">
        <v>101.4</v>
      </c>
      <c r="G30" s="417">
        <v>101.4</v>
      </c>
      <c r="H30" s="732">
        <v>101.4</v>
      </c>
      <c r="I30" s="732">
        <v>101.4</v>
      </c>
      <c r="J30" s="789">
        <v>109.8</v>
      </c>
      <c r="K30" s="789">
        <v>109.8</v>
      </c>
      <c r="L30" s="787">
        <v>109.8</v>
      </c>
      <c r="M30" s="733">
        <v>109.8</v>
      </c>
      <c r="N30" s="787">
        <v>109.9</v>
      </c>
      <c r="O30" s="788">
        <v>109.9</v>
      </c>
      <c r="P30" s="788">
        <v>109.9</v>
      </c>
      <c r="Q30" s="788">
        <v>109.9</v>
      </c>
      <c r="R30" s="787">
        <v>109.9</v>
      </c>
      <c r="S30" s="787">
        <v>109.9</v>
      </c>
    </row>
    <row r="31" spans="1:19" ht="25.5" x14ac:dyDescent="0.25">
      <c r="A31" s="70">
        <v>19</v>
      </c>
      <c r="B31" s="268" t="s">
        <v>160</v>
      </c>
      <c r="C31" s="417">
        <v>106.1</v>
      </c>
      <c r="D31" s="418">
        <v>101.4</v>
      </c>
      <c r="E31" s="214">
        <v>98.6</v>
      </c>
      <c r="F31" s="496">
        <v>99.3</v>
      </c>
      <c r="G31" s="417">
        <v>99.6</v>
      </c>
      <c r="H31" s="732">
        <v>104.7</v>
      </c>
      <c r="I31" s="732">
        <v>106.1</v>
      </c>
      <c r="J31" s="789">
        <v>108.8</v>
      </c>
      <c r="K31" s="789">
        <v>103.7</v>
      </c>
      <c r="L31" s="787">
        <v>95.9</v>
      </c>
      <c r="M31" s="733">
        <v>107.8</v>
      </c>
      <c r="N31" s="787">
        <v>122</v>
      </c>
      <c r="O31" s="788">
        <v>124</v>
      </c>
      <c r="P31" s="788">
        <v>122.3</v>
      </c>
      <c r="Q31" s="788">
        <v>123.1</v>
      </c>
      <c r="R31" s="787">
        <v>127.5</v>
      </c>
      <c r="S31" s="787">
        <v>131.80000000000001</v>
      </c>
    </row>
    <row r="32" spans="1:19" ht="25.5" x14ac:dyDescent="0.25">
      <c r="A32" s="72">
        <v>20</v>
      </c>
      <c r="B32" s="268" t="s">
        <v>161</v>
      </c>
      <c r="C32" s="417">
        <v>106.8</v>
      </c>
      <c r="D32" s="418">
        <v>99.6</v>
      </c>
      <c r="E32" s="214">
        <v>98.2</v>
      </c>
      <c r="F32" s="496">
        <v>96.1</v>
      </c>
      <c r="G32" s="417">
        <v>95.2</v>
      </c>
      <c r="H32" s="732">
        <v>95.3</v>
      </c>
      <c r="I32" s="732">
        <v>95.2</v>
      </c>
      <c r="J32" s="789">
        <v>95.3</v>
      </c>
      <c r="K32" s="789">
        <v>96.9</v>
      </c>
      <c r="L32" s="787">
        <v>97.5</v>
      </c>
      <c r="M32" s="733">
        <v>98.4</v>
      </c>
      <c r="N32" s="787">
        <v>99.8</v>
      </c>
      <c r="O32" s="788">
        <v>99.9</v>
      </c>
      <c r="P32" s="788">
        <v>99.9</v>
      </c>
      <c r="Q32" s="788">
        <v>100.2</v>
      </c>
      <c r="R32" s="787">
        <v>102.6</v>
      </c>
      <c r="S32" s="787">
        <v>101</v>
      </c>
    </row>
    <row r="33" spans="1:19" ht="38.25" x14ac:dyDescent="0.25">
      <c r="A33" s="70">
        <v>21</v>
      </c>
      <c r="B33" s="268" t="s">
        <v>162</v>
      </c>
      <c r="C33" s="417">
        <v>100.4</v>
      </c>
      <c r="D33" s="418">
        <v>99.6</v>
      </c>
      <c r="E33" s="214">
        <v>102.3</v>
      </c>
      <c r="F33" s="496">
        <v>105.6</v>
      </c>
      <c r="G33" s="417">
        <v>103.6</v>
      </c>
      <c r="H33" s="732">
        <v>103.6</v>
      </c>
      <c r="I33" s="732">
        <v>103.6</v>
      </c>
      <c r="J33" s="789">
        <v>104.2</v>
      </c>
      <c r="K33" s="789">
        <v>104.2</v>
      </c>
      <c r="L33" s="787">
        <v>104.2</v>
      </c>
      <c r="M33" s="733">
        <v>104.2</v>
      </c>
      <c r="N33" s="787">
        <v>104.2</v>
      </c>
      <c r="O33" s="788">
        <v>104.2</v>
      </c>
      <c r="P33" s="788">
        <v>104.3</v>
      </c>
      <c r="Q33" s="788">
        <v>104.3</v>
      </c>
      <c r="R33" s="787">
        <v>104.3</v>
      </c>
      <c r="S33" s="787">
        <v>104.3</v>
      </c>
    </row>
    <row r="34" spans="1:19" ht="25.5" x14ac:dyDescent="0.25">
      <c r="A34" s="70">
        <v>22</v>
      </c>
      <c r="B34" s="268" t="s">
        <v>163</v>
      </c>
      <c r="C34" s="417">
        <v>101.4</v>
      </c>
      <c r="D34" s="418">
        <v>101.4</v>
      </c>
      <c r="E34" s="214">
        <v>99.4</v>
      </c>
      <c r="F34" s="496">
        <v>100.3</v>
      </c>
      <c r="G34" s="417">
        <v>100.9</v>
      </c>
      <c r="H34" s="732">
        <v>100.8</v>
      </c>
      <c r="I34" s="732">
        <v>100.6</v>
      </c>
      <c r="J34" s="789">
        <v>100.6</v>
      </c>
      <c r="K34" s="789">
        <v>100.4</v>
      </c>
      <c r="L34" s="787">
        <v>100.7</v>
      </c>
      <c r="M34" s="733">
        <v>100.7</v>
      </c>
      <c r="N34" s="787">
        <v>100.8</v>
      </c>
      <c r="O34" s="788">
        <v>100.4</v>
      </c>
      <c r="P34" s="788">
        <v>100.4</v>
      </c>
      <c r="Q34" s="788">
        <v>100.4</v>
      </c>
      <c r="R34" s="787">
        <v>100.4</v>
      </c>
      <c r="S34" s="733">
        <v>100.4</v>
      </c>
    </row>
    <row r="35" spans="1:19" ht="25.5" x14ac:dyDescent="0.25">
      <c r="A35" s="70">
        <v>23</v>
      </c>
      <c r="B35" s="268" t="s">
        <v>164</v>
      </c>
      <c r="C35" s="417">
        <v>103.1</v>
      </c>
      <c r="D35" s="418">
        <v>102.2</v>
      </c>
      <c r="E35" s="214">
        <v>99.9</v>
      </c>
      <c r="F35" s="496">
        <v>100.6</v>
      </c>
      <c r="G35" s="417">
        <v>100.7</v>
      </c>
      <c r="H35" s="732">
        <v>101</v>
      </c>
      <c r="I35" s="732">
        <v>100.7</v>
      </c>
      <c r="J35" s="789">
        <v>100.1</v>
      </c>
      <c r="K35" s="789">
        <v>100.7</v>
      </c>
      <c r="L35" s="787">
        <v>100.7</v>
      </c>
      <c r="M35" s="733">
        <v>102.3</v>
      </c>
      <c r="N35" s="787">
        <v>108</v>
      </c>
      <c r="O35" s="788">
        <v>107.3</v>
      </c>
      <c r="P35" s="788">
        <v>106.8</v>
      </c>
      <c r="Q35" s="788">
        <v>106.1</v>
      </c>
      <c r="R35" s="787">
        <v>108</v>
      </c>
      <c r="S35" s="733">
        <v>107.5</v>
      </c>
    </row>
    <row r="36" spans="1:19" ht="25.5" x14ac:dyDescent="0.25">
      <c r="A36" s="70">
        <v>24</v>
      </c>
      <c r="B36" s="268" t="s">
        <v>165</v>
      </c>
      <c r="C36" s="417">
        <v>94.4</v>
      </c>
      <c r="D36" s="418">
        <v>97.7</v>
      </c>
      <c r="E36" s="214">
        <v>100.4</v>
      </c>
      <c r="F36" s="496">
        <v>104.05</v>
      </c>
      <c r="G36" s="417">
        <v>106.7</v>
      </c>
      <c r="H36" s="732">
        <v>107</v>
      </c>
      <c r="I36" s="732">
        <v>106.4</v>
      </c>
      <c r="J36" s="789">
        <v>113.7</v>
      </c>
      <c r="K36" s="789">
        <v>113.3</v>
      </c>
      <c r="L36" s="787">
        <v>113.3</v>
      </c>
      <c r="M36" s="733">
        <v>125</v>
      </c>
      <c r="N36" s="787">
        <v>114.5</v>
      </c>
      <c r="O36" s="788">
        <v>118</v>
      </c>
      <c r="P36" s="788">
        <v>116.2</v>
      </c>
      <c r="Q36" s="788">
        <v>115.4</v>
      </c>
      <c r="R36" s="787">
        <v>116</v>
      </c>
      <c r="S36" s="733">
        <v>116.8</v>
      </c>
    </row>
    <row r="37" spans="1:19" ht="25.5" x14ac:dyDescent="0.25">
      <c r="A37" s="70">
        <v>25</v>
      </c>
      <c r="B37" s="268" t="s">
        <v>166</v>
      </c>
      <c r="C37" s="417">
        <v>99.8</v>
      </c>
      <c r="D37" s="418">
        <v>97.5</v>
      </c>
      <c r="E37" s="214">
        <v>101.3</v>
      </c>
      <c r="F37" s="496">
        <v>106</v>
      </c>
      <c r="G37" s="417">
        <v>108.3</v>
      </c>
      <c r="H37" s="732">
        <v>109.8</v>
      </c>
      <c r="I37" s="732">
        <v>108.5</v>
      </c>
      <c r="J37" s="789">
        <v>109.8</v>
      </c>
      <c r="K37" s="789">
        <v>110.1</v>
      </c>
      <c r="L37" s="787">
        <v>110</v>
      </c>
      <c r="M37" s="733">
        <v>109.5</v>
      </c>
      <c r="N37" s="787">
        <v>108.9</v>
      </c>
      <c r="O37" s="788">
        <v>108</v>
      </c>
      <c r="P37" s="788">
        <v>108.5</v>
      </c>
      <c r="Q37" s="788">
        <v>109.4</v>
      </c>
      <c r="R37" s="787">
        <v>111</v>
      </c>
      <c r="S37" s="733">
        <v>110.6</v>
      </c>
    </row>
    <row r="38" spans="1:19" ht="25.5" x14ac:dyDescent="0.25">
      <c r="A38" s="70">
        <v>26</v>
      </c>
      <c r="B38" s="268" t="s">
        <v>167</v>
      </c>
      <c r="C38" s="417">
        <v>107.2</v>
      </c>
      <c r="D38" s="418">
        <v>107.1</v>
      </c>
      <c r="E38" s="214">
        <v>99.7</v>
      </c>
      <c r="F38" s="496">
        <v>99.2</v>
      </c>
      <c r="G38" s="417">
        <v>101.3</v>
      </c>
      <c r="H38" s="732">
        <v>101.4</v>
      </c>
      <c r="I38" s="732">
        <v>101.4</v>
      </c>
      <c r="J38" s="789">
        <v>101.4</v>
      </c>
      <c r="K38" s="789">
        <v>101.4</v>
      </c>
      <c r="L38" s="787">
        <v>97.5</v>
      </c>
      <c r="M38" s="733">
        <v>97.3</v>
      </c>
      <c r="N38" s="787">
        <v>97.5</v>
      </c>
      <c r="O38" s="788">
        <v>97.5</v>
      </c>
      <c r="P38" s="788">
        <v>97.5</v>
      </c>
      <c r="Q38" s="788">
        <v>97.5</v>
      </c>
      <c r="R38" s="787">
        <v>98.6</v>
      </c>
      <c r="S38" s="733">
        <v>98.6</v>
      </c>
    </row>
    <row r="39" spans="1:19" ht="25.5" x14ac:dyDescent="0.25">
      <c r="A39" s="70">
        <v>27</v>
      </c>
      <c r="B39" s="268" t="s">
        <v>168</v>
      </c>
      <c r="C39" s="417">
        <v>98</v>
      </c>
      <c r="D39" s="418">
        <v>97.1</v>
      </c>
      <c r="E39" s="214">
        <v>99.5</v>
      </c>
      <c r="F39" s="496">
        <v>101.6</v>
      </c>
      <c r="G39" s="417">
        <v>101.1</v>
      </c>
      <c r="H39" s="732">
        <v>101.1</v>
      </c>
      <c r="I39" s="732">
        <v>101.3</v>
      </c>
      <c r="J39" s="789">
        <v>105.7</v>
      </c>
      <c r="K39" s="789">
        <v>105.7</v>
      </c>
      <c r="L39" s="787">
        <v>105.7</v>
      </c>
      <c r="M39" s="733">
        <v>103.8</v>
      </c>
      <c r="N39" s="787">
        <v>103.9</v>
      </c>
      <c r="O39" s="788">
        <v>103.9</v>
      </c>
      <c r="P39" s="788">
        <v>104</v>
      </c>
      <c r="Q39" s="788">
        <v>104</v>
      </c>
      <c r="R39" s="787">
        <v>104</v>
      </c>
      <c r="S39" s="733">
        <v>107.4</v>
      </c>
    </row>
    <row r="40" spans="1:19" ht="25.5" x14ac:dyDescent="0.25">
      <c r="A40" s="70">
        <v>28</v>
      </c>
      <c r="B40" s="268" t="s">
        <v>169</v>
      </c>
      <c r="C40" s="417">
        <v>99.9</v>
      </c>
      <c r="D40" s="418">
        <v>99.8</v>
      </c>
      <c r="E40" s="214">
        <v>99.9</v>
      </c>
      <c r="F40" s="496">
        <v>99.9</v>
      </c>
      <c r="G40" s="417">
        <v>99.5</v>
      </c>
      <c r="H40" s="732">
        <v>99.5</v>
      </c>
      <c r="I40" s="732">
        <v>99.7</v>
      </c>
      <c r="J40" s="789">
        <v>99.7</v>
      </c>
      <c r="K40" s="789">
        <v>99.5</v>
      </c>
      <c r="L40" s="787">
        <v>100.9</v>
      </c>
      <c r="M40" s="733">
        <v>100.5</v>
      </c>
      <c r="N40" s="787">
        <v>100.6</v>
      </c>
      <c r="O40" s="788">
        <v>100.3</v>
      </c>
      <c r="P40" s="788">
        <v>100.7</v>
      </c>
      <c r="Q40" s="788">
        <v>100.8</v>
      </c>
      <c r="R40" s="787">
        <v>100.8</v>
      </c>
      <c r="S40" s="733">
        <v>100.4</v>
      </c>
    </row>
    <row r="41" spans="1:19" ht="25.5" x14ac:dyDescent="0.25">
      <c r="A41" s="70">
        <v>29</v>
      </c>
      <c r="B41" s="268" t="s">
        <v>170</v>
      </c>
      <c r="C41" s="417">
        <v>97.7</v>
      </c>
      <c r="D41" s="418">
        <v>97.7</v>
      </c>
      <c r="E41" s="214">
        <v>95.7</v>
      </c>
      <c r="F41" s="496">
        <v>94.5</v>
      </c>
      <c r="G41" s="417">
        <v>93.8</v>
      </c>
      <c r="H41" s="732">
        <v>93.8</v>
      </c>
      <c r="I41" s="732">
        <v>93.9</v>
      </c>
      <c r="J41" s="789">
        <v>93.9</v>
      </c>
      <c r="K41" s="789">
        <v>92.7</v>
      </c>
      <c r="L41" s="787">
        <v>92.7</v>
      </c>
      <c r="M41" s="733">
        <v>92.7</v>
      </c>
      <c r="N41" s="787">
        <v>92.7</v>
      </c>
      <c r="O41" s="788">
        <v>92.7</v>
      </c>
      <c r="P41" s="788">
        <v>92.7</v>
      </c>
      <c r="Q41" s="788">
        <v>92.7</v>
      </c>
      <c r="R41" s="787">
        <v>92.7</v>
      </c>
      <c r="S41" s="733">
        <v>92.7</v>
      </c>
    </row>
    <row r="42" spans="1:19" ht="25.5" x14ac:dyDescent="0.25">
      <c r="A42" s="70">
        <v>30</v>
      </c>
      <c r="B42" s="268" t="s">
        <v>171</v>
      </c>
      <c r="C42" s="417">
        <v>104</v>
      </c>
      <c r="D42" s="418">
        <v>102.1</v>
      </c>
      <c r="E42" s="505" t="s">
        <v>127</v>
      </c>
      <c r="F42" s="121" t="s">
        <v>127</v>
      </c>
      <c r="G42" s="734" t="s">
        <v>127</v>
      </c>
      <c r="H42" s="734" t="s">
        <v>127</v>
      </c>
      <c r="I42" s="734" t="s">
        <v>127</v>
      </c>
      <c r="J42" s="734" t="s">
        <v>127</v>
      </c>
      <c r="K42" s="789">
        <v>100</v>
      </c>
      <c r="L42" s="787">
        <v>100</v>
      </c>
      <c r="M42" s="733">
        <v>100</v>
      </c>
      <c r="N42" s="787">
        <v>100</v>
      </c>
      <c r="O42" s="788">
        <v>100</v>
      </c>
      <c r="P42" s="788">
        <v>100</v>
      </c>
      <c r="Q42" s="788">
        <v>100</v>
      </c>
      <c r="R42" s="787">
        <v>100</v>
      </c>
      <c r="S42" s="733">
        <v>100</v>
      </c>
    </row>
    <row r="43" spans="1:19" ht="25.5" x14ac:dyDescent="0.25">
      <c r="A43" s="70">
        <v>31</v>
      </c>
      <c r="B43" s="268" t="s">
        <v>172</v>
      </c>
      <c r="C43" s="417">
        <v>101.9</v>
      </c>
      <c r="D43" s="418">
        <v>101.9</v>
      </c>
      <c r="E43" s="214">
        <v>99.1</v>
      </c>
      <c r="F43" s="496">
        <v>98.3</v>
      </c>
      <c r="G43" s="417">
        <v>98.3</v>
      </c>
      <c r="H43" s="732">
        <v>98.2</v>
      </c>
      <c r="I43" s="732">
        <v>98.2</v>
      </c>
      <c r="J43" s="789">
        <v>98.4</v>
      </c>
      <c r="K43" s="789">
        <v>100.5</v>
      </c>
      <c r="L43" s="787">
        <v>101.2</v>
      </c>
      <c r="M43" s="733">
        <v>101.1</v>
      </c>
      <c r="N43" s="787">
        <v>101.2</v>
      </c>
      <c r="O43" s="788">
        <v>101.7</v>
      </c>
      <c r="P43" s="788">
        <v>101.7</v>
      </c>
      <c r="Q43" s="788">
        <v>101.8</v>
      </c>
      <c r="R43" s="787">
        <v>101.9</v>
      </c>
      <c r="S43" s="733">
        <v>101.9</v>
      </c>
    </row>
    <row r="44" spans="1:19" ht="25.5" x14ac:dyDescent="0.25">
      <c r="A44" s="70">
        <v>32</v>
      </c>
      <c r="B44" s="268" t="s">
        <v>173</v>
      </c>
      <c r="C44" s="417">
        <v>98.3</v>
      </c>
      <c r="D44" s="418">
        <v>98.3</v>
      </c>
      <c r="E44" s="214">
        <v>100.1</v>
      </c>
      <c r="F44" s="496">
        <v>100.1</v>
      </c>
      <c r="G44" s="417">
        <v>100.1</v>
      </c>
      <c r="H44" s="732">
        <v>100.1</v>
      </c>
      <c r="I44" s="732">
        <v>100.1</v>
      </c>
      <c r="J44" s="789">
        <v>100.1</v>
      </c>
      <c r="K44" s="789">
        <v>100.1</v>
      </c>
      <c r="L44" s="787">
        <v>100.1</v>
      </c>
      <c r="M44" s="733">
        <v>100.1</v>
      </c>
      <c r="N44" s="787">
        <v>100.1</v>
      </c>
      <c r="O44" s="788">
        <v>100.1</v>
      </c>
      <c r="P44" s="788">
        <v>100.1</v>
      </c>
      <c r="Q44" s="788">
        <v>100.1</v>
      </c>
      <c r="R44" s="787">
        <v>101.7</v>
      </c>
      <c r="S44" s="733">
        <v>101.7</v>
      </c>
    </row>
    <row r="45" spans="1:19" ht="25.5" x14ac:dyDescent="0.25">
      <c r="A45" s="70">
        <v>33</v>
      </c>
      <c r="B45" s="268" t="s">
        <v>174</v>
      </c>
      <c r="C45" s="417">
        <v>100.7</v>
      </c>
      <c r="D45" s="418">
        <v>100.5</v>
      </c>
      <c r="E45" s="214">
        <v>99.8</v>
      </c>
      <c r="F45" s="496">
        <v>99</v>
      </c>
      <c r="G45" s="417">
        <v>98.9</v>
      </c>
      <c r="H45" s="732">
        <v>99</v>
      </c>
      <c r="I45" s="732">
        <v>98.8</v>
      </c>
      <c r="J45" s="789">
        <v>98.8</v>
      </c>
      <c r="K45" s="789">
        <v>99.8</v>
      </c>
      <c r="L45" s="787">
        <v>99.7</v>
      </c>
      <c r="M45" s="733">
        <v>100.1</v>
      </c>
      <c r="N45" s="787">
        <v>100.1</v>
      </c>
      <c r="O45" s="788">
        <v>100.1</v>
      </c>
      <c r="P45" s="788">
        <v>100.7</v>
      </c>
      <c r="Q45" s="788">
        <v>100.7</v>
      </c>
      <c r="R45" s="787">
        <v>100.2</v>
      </c>
      <c r="S45" s="733">
        <v>100</v>
      </c>
    </row>
    <row r="46" spans="1:19" x14ac:dyDescent="0.25">
      <c r="A46" s="70"/>
      <c r="B46" s="268"/>
      <c r="C46" s="214"/>
      <c r="D46" s="214"/>
      <c r="E46" s="214"/>
      <c r="F46" s="214"/>
      <c r="G46" s="2"/>
      <c r="H46" s="2"/>
      <c r="I46" s="89"/>
      <c r="J46" s="452"/>
      <c r="K46" s="452"/>
      <c r="L46" s="452"/>
      <c r="M46" s="417"/>
      <c r="N46" s="452"/>
      <c r="O46" s="759"/>
      <c r="P46" s="759"/>
      <c r="Q46" s="759"/>
      <c r="R46" s="452"/>
      <c r="S46" s="417"/>
    </row>
    <row r="47" spans="1:19" ht="38.25" x14ac:dyDescent="0.25">
      <c r="A47" s="70" t="s">
        <v>175</v>
      </c>
      <c r="B47" s="268" t="s">
        <v>176</v>
      </c>
      <c r="C47" s="214">
        <v>100</v>
      </c>
      <c r="D47" s="214">
        <v>100</v>
      </c>
      <c r="E47" s="214">
        <v>107.3</v>
      </c>
      <c r="F47" s="496">
        <v>111</v>
      </c>
      <c r="G47" s="417">
        <v>111</v>
      </c>
      <c r="H47" s="417">
        <v>111</v>
      </c>
      <c r="I47" s="417">
        <v>111</v>
      </c>
      <c r="J47" s="732">
        <v>111</v>
      </c>
      <c r="K47" s="452">
        <v>111</v>
      </c>
      <c r="L47" s="787">
        <v>111</v>
      </c>
      <c r="M47" s="733">
        <v>111</v>
      </c>
      <c r="N47" s="733">
        <v>111</v>
      </c>
      <c r="O47" s="733">
        <v>111</v>
      </c>
      <c r="P47" s="759">
        <v>111</v>
      </c>
      <c r="Q47" s="788">
        <v>111</v>
      </c>
      <c r="R47" s="787">
        <v>111</v>
      </c>
      <c r="S47" s="417">
        <v>111.2</v>
      </c>
    </row>
    <row r="48" spans="1:19" ht="38.25" x14ac:dyDescent="0.25">
      <c r="A48" s="72">
        <v>35</v>
      </c>
      <c r="B48" s="269" t="s">
        <v>176</v>
      </c>
      <c r="C48" s="417">
        <v>100</v>
      </c>
      <c r="D48" s="420">
        <v>100</v>
      </c>
      <c r="E48" s="214">
        <v>107.3</v>
      </c>
      <c r="F48" s="496">
        <v>111</v>
      </c>
      <c r="G48" s="417">
        <v>111</v>
      </c>
      <c r="H48" s="732">
        <v>111</v>
      </c>
      <c r="I48" s="417">
        <v>111</v>
      </c>
      <c r="J48" s="417">
        <v>111</v>
      </c>
      <c r="K48" s="452">
        <v>111</v>
      </c>
      <c r="L48" s="787">
        <v>111</v>
      </c>
      <c r="M48" s="733">
        <v>111</v>
      </c>
      <c r="N48" s="733">
        <v>111</v>
      </c>
      <c r="O48" s="733">
        <v>111</v>
      </c>
      <c r="P48" s="788">
        <v>111</v>
      </c>
      <c r="Q48" s="788">
        <v>111</v>
      </c>
      <c r="R48" s="452">
        <v>111</v>
      </c>
      <c r="S48" s="733">
        <v>111.2</v>
      </c>
    </row>
    <row r="49" spans="1:19" ht="16.5" x14ac:dyDescent="0.25">
      <c r="A49" s="72"/>
      <c r="B49" s="269"/>
      <c r="C49" s="417"/>
      <c r="D49" s="420"/>
      <c r="E49" s="214"/>
      <c r="F49" s="214"/>
      <c r="G49" s="452"/>
      <c r="H49" s="452"/>
      <c r="I49" s="452"/>
      <c r="J49" s="732"/>
      <c r="K49" s="452"/>
      <c r="L49" s="452"/>
      <c r="M49" s="417"/>
      <c r="N49" s="452"/>
      <c r="O49" s="759"/>
      <c r="P49" s="759"/>
      <c r="Q49" s="759"/>
      <c r="R49" s="452"/>
      <c r="S49" s="417"/>
    </row>
    <row r="50" spans="1:19" ht="38.25" x14ac:dyDescent="0.25">
      <c r="A50" s="415" t="s">
        <v>400</v>
      </c>
      <c r="B50" s="511" t="s">
        <v>794</v>
      </c>
      <c r="C50" s="421" t="s">
        <v>127</v>
      </c>
      <c r="D50" s="421" t="s">
        <v>127</v>
      </c>
      <c r="E50" s="421" t="s">
        <v>127</v>
      </c>
      <c r="F50" s="762" t="s">
        <v>1106</v>
      </c>
      <c r="G50" s="763" t="s">
        <v>1107</v>
      </c>
      <c r="H50" s="763" t="s">
        <v>1108</v>
      </c>
      <c r="I50" s="763" t="s">
        <v>1109</v>
      </c>
      <c r="J50" s="790">
        <v>125.1</v>
      </c>
      <c r="K50" s="452">
        <v>123.4</v>
      </c>
      <c r="L50" s="787">
        <v>128.5</v>
      </c>
      <c r="M50" s="733">
        <v>129.9</v>
      </c>
      <c r="N50" s="452">
        <v>126.8</v>
      </c>
      <c r="O50" s="759">
        <v>124</v>
      </c>
      <c r="P50" s="759">
        <v>127.2</v>
      </c>
      <c r="Q50" s="787">
        <v>126.4</v>
      </c>
      <c r="R50" s="787">
        <v>123.4</v>
      </c>
      <c r="S50" s="417">
        <v>124</v>
      </c>
    </row>
    <row r="51" spans="1:19" ht="38.25" x14ac:dyDescent="0.25">
      <c r="A51" s="445" t="s">
        <v>792</v>
      </c>
      <c r="B51" s="446" t="s">
        <v>795</v>
      </c>
      <c r="C51" s="444" t="s">
        <v>127</v>
      </c>
      <c r="D51" s="444" t="s">
        <v>127</v>
      </c>
      <c r="E51" s="444" t="s">
        <v>127</v>
      </c>
      <c r="F51" s="764" t="s">
        <v>1106</v>
      </c>
      <c r="G51" s="765" t="s">
        <v>1107</v>
      </c>
      <c r="H51" s="765" t="s">
        <v>1108</v>
      </c>
      <c r="I51" s="765" t="s">
        <v>1109</v>
      </c>
      <c r="J51" s="791">
        <v>125.1</v>
      </c>
      <c r="K51" s="471">
        <v>123.4</v>
      </c>
      <c r="L51" s="792">
        <v>128.5</v>
      </c>
      <c r="M51" s="697">
        <v>129.9</v>
      </c>
      <c r="N51" s="471">
        <v>126.8</v>
      </c>
      <c r="O51" s="760">
        <v>124</v>
      </c>
      <c r="P51" s="792">
        <v>127.2</v>
      </c>
      <c r="Q51" s="792">
        <v>126.4</v>
      </c>
      <c r="R51" s="471">
        <v>123.4</v>
      </c>
      <c r="S51" s="697">
        <v>124</v>
      </c>
    </row>
    <row r="52" spans="1:19" x14ac:dyDescent="0.25">
      <c r="A52" s="504"/>
      <c r="B52" s="511"/>
      <c r="C52" s="421"/>
      <c r="D52" s="421"/>
      <c r="E52" s="421"/>
      <c r="F52" s="421"/>
      <c r="G52" s="548"/>
      <c r="H52" s="548"/>
      <c r="I52" s="548"/>
      <c r="J52" s="548"/>
      <c r="K52" s="548"/>
      <c r="L52" s="548"/>
      <c r="M52" s="548"/>
      <c r="N52" s="495"/>
      <c r="O52" s="495"/>
      <c r="P52" s="495"/>
      <c r="Q52" s="495"/>
      <c r="R52" s="419"/>
    </row>
    <row r="53" spans="1:19" x14ac:dyDescent="0.25">
      <c r="A53" s="549"/>
      <c r="B53" s="97"/>
    </row>
    <row r="54" spans="1:19" ht="15.75" x14ac:dyDescent="0.25">
      <c r="B54" s="554" t="s">
        <v>954</v>
      </c>
      <c r="C54" s="551"/>
      <c r="D54" s="551"/>
      <c r="E54" s="551"/>
      <c r="F54" s="551"/>
    </row>
    <row r="55" spans="1:19" x14ac:dyDescent="0.25">
      <c r="B55" s="550"/>
      <c r="C55" s="551"/>
      <c r="D55" s="551"/>
      <c r="E55" s="551"/>
      <c r="F55" s="551"/>
    </row>
    <row r="56" spans="1:19" x14ac:dyDescent="0.25">
      <c r="B56" s="552"/>
      <c r="C56" s="551"/>
      <c r="D56" s="551"/>
      <c r="E56" s="551"/>
      <c r="F56" s="551"/>
    </row>
  </sheetData>
  <mergeCells count="15">
    <mergeCell ref="J4:S4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A12:B12"/>
    <mergeCell ref="F4:F5"/>
    <mergeCell ref="G4:I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zoomScaleNormal="100" workbookViewId="0">
      <selection activeCell="A14" sqref="A14:G51"/>
    </sheetView>
  </sheetViews>
  <sheetFormatPr defaultRowHeight="15" x14ac:dyDescent="0.25"/>
  <cols>
    <col min="1" max="1" width="9.140625" style="106"/>
    <col min="2" max="2" width="11.85546875" style="106" customWidth="1"/>
    <col min="3" max="3" width="10.5703125" style="106" customWidth="1"/>
    <col min="4" max="4" width="9.5703125" style="106" customWidth="1"/>
    <col min="5" max="5" width="14.7109375" style="106" customWidth="1"/>
    <col min="6" max="6" width="16.140625" style="106" customWidth="1"/>
    <col min="7" max="7" width="13.28515625" style="106" customWidth="1"/>
    <col min="8" max="16384" width="9.140625" style="106"/>
  </cols>
  <sheetData>
    <row r="1" spans="1:18" x14ac:dyDescent="0.25">
      <c r="A1" s="271" t="s">
        <v>180</v>
      </c>
      <c r="B1" s="270"/>
      <c r="C1" s="270"/>
      <c r="D1" s="270"/>
      <c r="E1" s="270"/>
      <c r="F1" s="270"/>
      <c r="G1" s="270"/>
    </row>
    <row r="2" spans="1:18" x14ac:dyDescent="0.25">
      <c r="A2" s="555" t="s">
        <v>181</v>
      </c>
      <c r="B2" s="270"/>
      <c r="C2" s="270"/>
      <c r="D2" s="270"/>
      <c r="E2" s="270"/>
      <c r="F2" s="270"/>
      <c r="G2" s="270"/>
    </row>
    <row r="3" spans="1:18" x14ac:dyDescent="0.25">
      <c r="A3" s="272"/>
      <c r="B3" s="270"/>
      <c r="C3" s="270"/>
      <c r="D3" s="270"/>
      <c r="E3" s="270"/>
      <c r="F3" s="270"/>
      <c r="G3" s="556" t="s">
        <v>182</v>
      </c>
    </row>
    <row r="4" spans="1:18" x14ac:dyDescent="0.25">
      <c r="A4" s="953"/>
      <c r="B4" s="956" t="s">
        <v>697</v>
      </c>
      <c r="C4" s="959" t="s">
        <v>183</v>
      </c>
      <c r="D4" s="959"/>
      <c r="E4" s="959"/>
      <c r="F4" s="959"/>
      <c r="G4" s="960"/>
    </row>
    <row r="5" spans="1:18" x14ac:dyDescent="0.25">
      <c r="A5" s="954"/>
      <c r="B5" s="957"/>
      <c r="C5" s="961" t="s">
        <v>184</v>
      </c>
      <c r="D5" s="961"/>
      <c r="E5" s="961"/>
      <c r="F5" s="961"/>
      <c r="G5" s="962"/>
    </row>
    <row r="6" spans="1:18" ht="63.75" x14ac:dyDescent="0.25">
      <c r="A6" s="955"/>
      <c r="B6" s="958"/>
      <c r="C6" s="557" t="s">
        <v>698</v>
      </c>
      <c r="D6" s="557" t="s">
        <v>699</v>
      </c>
      <c r="E6" s="557" t="s">
        <v>700</v>
      </c>
      <c r="F6" s="557" t="s">
        <v>701</v>
      </c>
      <c r="G6" s="558" t="s">
        <v>702</v>
      </c>
    </row>
    <row r="7" spans="1:18" x14ac:dyDescent="0.25">
      <c r="A7" s="224">
        <v>2013</v>
      </c>
      <c r="B7" s="222">
        <v>84882.634675872003</v>
      </c>
      <c r="C7" s="222">
        <v>55020.02736</v>
      </c>
      <c r="D7" s="222">
        <v>5547.6352399999996</v>
      </c>
      <c r="E7" s="222">
        <v>11380.3977555</v>
      </c>
      <c r="F7" s="222">
        <v>349.60840000000002</v>
      </c>
      <c r="G7" s="222">
        <v>1953.3813700000001</v>
      </c>
    </row>
    <row r="8" spans="1:18" x14ac:dyDescent="0.25">
      <c r="A8" s="224">
        <v>2014</v>
      </c>
      <c r="B8" s="222">
        <v>88507.816261200016</v>
      </c>
      <c r="C8" s="222">
        <v>47146.385000000002</v>
      </c>
      <c r="D8" s="222">
        <v>6662.6041899999991</v>
      </c>
      <c r="E8" s="222">
        <v>11794.168703690002</v>
      </c>
      <c r="F8" s="222">
        <v>169.77814000000001</v>
      </c>
      <c r="G8" s="222">
        <v>2052.44616</v>
      </c>
    </row>
    <row r="9" spans="1:18" x14ac:dyDescent="0.25">
      <c r="A9" s="224">
        <v>2015</v>
      </c>
      <c r="B9" s="222">
        <v>81705.899999999994</v>
      </c>
      <c r="C9" s="222">
        <v>38035.941104256002</v>
      </c>
      <c r="D9" s="222">
        <v>7467.6525700000011</v>
      </c>
      <c r="E9" s="222">
        <v>12905.395852459998</v>
      </c>
      <c r="F9" s="222">
        <v>186.67628999999999</v>
      </c>
      <c r="G9" s="222">
        <v>2276.21272</v>
      </c>
    </row>
    <row r="10" spans="1:18" x14ac:dyDescent="0.25">
      <c r="A10" s="224">
        <v>2016</v>
      </c>
      <c r="B10" s="562" t="s">
        <v>998</v>
      </c>
      <c r="C10" s="562" t="s">
        <v>999</v>
      </c>
      <c r="D10" s="562" t="s">
        <v>1000</v>
      </c>
      <c r="E10" s="562" t="s">
        <v>1001</v>
      </c>
      <c r="F10" s="562" t="s">
        <v>1002</v>
      </c>
      <c r="G10" s="562" t="s">
        <v>1003</v>
      </c>
      <c r="I10" s="561"/>
      <c r="J10" s="561"/>
      <c r="K10" s="561"/>
      <c r="L10" s="561"/>
      <c r="M10" s="561"/>
      <c r="N10" s="561"/>
      <c r="O10" s="560"/>
      <c r="P10" s="560"/>
      <c r="Q10" s="560"/>
      <c r="R10" s="560"/>
    </row>
    <row r="11" spans="1:18" x14ac:dyDescent="0.25">
      <c r="A11" s="229">
        <v>2017</v>
      </c>
      <c r="B11" s="222">
        <v>87550.635500000004</v>
      </c>
      <c r="C11" s="222">
        <v>41211.300000000003</v>
      </c>
      <c r="D11" s="222">
        <v>8518.6</v>
      </c>
      <c r="E11" s="222">
        <v>15888.3</v>
      </c>
      <c r="F11" s="222">
        <v>230.5</v>
      </c>
      <c r="G11" s="222">
        <v>3293.9</v>
      </c>
    </row>
    <row r="12" spans="1:18" x14ac:dyDescent="0.25">
      <c r="A12" s="303"/>
      <c r="B12" s="246"/>
      <c r="C12" s="559"/>
      <c r="D12" s="559"/>
      <c r="E12" s="559"/>
      <c r="F12" s="559"/>
      <c r="G12" s="559"/>
    </row>
    <row r="13" spans="1:18" x14ac:dyDescent="0.25">
      <c r="A13" s="229">
        <v>2017</v>
      </c>
      <c r="B13" s="377"/>
      <c r="C13" s="377"/>
      <c r="D13" s="377"/>
      <c r="E13" s="377"/>
      <c r="F13" s="377"/>
      <c r="G13" s="377"/>
    </row>
    <row r="14" spans="1:18" x14ac:dyDescent="0.25">
      <c r="A14" s="303" t="s">
        <v>389</v>
      </c>
      <c r="B14" s="377">
        <v>7275</v>
      </c>
      <c r="C14" s="377">
        <v>3102.9</v>
      </c>
      <c r="D14" s="377">
        <v>756.3</v>
      </c>
      <c r="E14" s="377">
        <v>1311.3</v>
      </c>
      <c r="F14" s="377">
        <v>15.8</v>
      </c>
      <c r="G14" s="377">
        <v>295</v>
      </c>
    </row>
    <row r="15" spans="1:18" x14ac:dyDescent="0.25">
      <c r="A15" s="303" t="s">
        <v>390</v>
      </c>
      <c r="B15" s="377">
        <v>6810.8</v>
      </c>
      <c r="C15" s="377">
        <v>2464.3000000000002</v>
      </c>
      <c r="D15" s="377">
        <v>692.6</v>
      </c>
      <c r="E15" s="377">
        <v>1796.8</v>
      </c>
      <c r="F15" s="377">
        <v>17.100000000000001</v>
      </c>
      <c r="G15" s="377">
        <v>285.89999999999998</v>
      </c>
    </row>
    <row r="16" spans="1:18" x14ac:dyDescent="0.25">
      <c r="A16" s="303" t="s">
        <v>610</v>
      </c>
      <c r="B16" s="377">
        <v>6844</v>
      </c>
      <c r="C16" s="377">
        <v>3480.8</v>
      </c>
      <c r="D16" s="377">
        <v>666.2</v>
      </c>
      <c r="E16" s="377">
        <v>1606.6</v>
      </c>
      <c r="F16" s="377">
        <v>20.100000000000001</v>
      </c>
      <c r="G16" s="377">
        <v>268</v>
      </c>
    </row>
    <row r="17" spans="1:7" x14ac:dyDescent="0.25">
      <c r="A17" s="303"/>
      <c r="B17" s="377"/>
      <c r="C17" s="377"/>
      <c r="D17" s="377"/>
      <c r="E17" s="377"/>
      <c r="F17" s="377"/>
      <c r="G17" s="377"/>
    </row>
    <row r="18" spans="1:7" x14ac:dyDescent="0.25">
      <c r="A18" s="229">
        <v>2018</v>
      </c>
      <c r="B18" s="377"/>
      <c r="C18" s="377"/>
      <c r="D18" s="377"/>
      <c r="E18" s="377"/>
      <c r="F18" s="377"/>
      <c r="G18" s="377"/>
    </row>
    <row r="19" spans="1:7" x14ac:dyDescent="0.25">
      <c r="A19" s="303" t="s">
        <v>611</v>
      </c>
      <c r="B19" s="377">
        <v>8202.4069999999992</v>
      </c>
      <c r="C19" s="466">
        <v>3053</v>
      </c>
      <c r="D19" s="466">
        <v>540.6</v>
      </c>
      <c r="E19" s="466">
        <v>1971.2</v>
      </c>
      <c r="F19" s="466">
        <v>12.5</v>
      </c>
      <c r="G19" s="466">
        <v>267.89999999999998</v>
      </c>
    </row>
    <row r="20" spans="1:7" x14ac:dyDescent="0.25">
      <c r="A20" s="303" t="s">
        <v>392</v>
      </c>
      <c r="B20" s="377">
        <v>6721.8</v>
      </c>
      <c r="C20" s="466">
        <v>2729.2</v>
      </c>
      <c r="D20" s="466">
        <v>576.4</v>
      </c>
      <c r="E20" s="466">
        <v>2028.6</v>
      </c>
      <c r="F20" s="466">
        <v>22</v>
      </c>
      <c r="G20" s="466">
        <v>233.2</v>
      </c>
    </row>
    <row r="21" spans="1:7" x14ac:dyDescent="0.25">
      <c r="A21" s="303" t="s">
        <v>382</v>
      </c>
      <c r="B21" s="377">
        <v>7575.8</v>
      </c>
      <c r="C21" s="466">
        <v>3586.7</v>
      </c>
      <c r="D21" s="466">
        <v>599.1</v>
      </c>
      <c r="E21" s="466">
        <v>1733.3</v>
      </c>
      <c r="F21" s="466">
        <v>25.6</v>
      </c>
      <c r="G21" s="466">
        <v>264.3</v>
      </c>
    </row>
    <row r="22" spans="1:7" x14ac:dyDescent="0.25">
      <c r="A22" s="303" t="s">
        <v>602</v>
      </c>
      <c r="B22" s="377">
        <v>7695.5</v>
      </c>
      <c r="C22" s="466">
        <v>3213.4</v>
      </c>
      <c r="D22" s="466">
        <v>685.6</v>
      </c>
      <c r="E22" s="466">
        <v>2168.1</v>
      </c>
      <c r="F22" s="466">
        <v>20.7</v>
      </c>
      <c r="G22" s="466">
        <v>299.2</v>
      </c>
    </row>
    <row r="23" spans="1:7" x14ac:dyDescent="0.25">
      <c r="A23" s="303" t="s">
        <v>384</v>
      </c>
      <c r="B23" s="377">
        <v>8737.9470000000001</v>
      </c>
      <c r="C23" s="466">
        <v>4006.2</v>
      </c>
      <c r="D23" s="466">
        <v>725.7</v>
      </c>
      <c r="E23" s="466">
        <v>2207.6</v>
      </c>
      <c r="F23" s="466">
        <v>24.34</v>
      </c>
      <c r="G23" s="466">
        <v>340.8</v>
      </c>
    </row>
    <row r="24" spans="1:7" x14ac:dyDescent="0.25">
      <c r="A24" s="303" t="s">
        <v>1110</v>
      </c>
      <c r="B24" s="377">
        <v>8235.2000000000007</v>
      </c>
      <c r="C24" s="466">
        <v>3822.9</v>
      </c>
      <c r="D24" s="466">
        <v>605.29999999999995</v>
      </c>
      <c r="E24" s="466">
        <v>2279.6</v>
      </c>
      <c r="F24" s="466">
        <v>15.1</v>
      </c>
      <c r="G24" s="466">
        <v>335</v>
      </c>
    </row>
    <row r="25" spans="1:7" x14ac:dyDescent="0.25">
      <c r="A25" s="303" t="s">
        <v>741</v>
      </c>
      <c r="B25" s="377">
        <v>8277.2999999999993</v>
      </c>
      <c r="C25" s="466">
        <v>3902.2</v>
      </c>
      <c r="D25" s="466">
        <v>690</v>
      </c>
      <c r="E25" s="466">
        <v>2223.4</v>
      </c>
      <c r="F25" s="466">
        <v>15.5</v>
      </c>
      <c r="G25" s="466">
        <v>310.8</v>
      </c>
    </row>
    <row r="26" spans="1:7" x14ac:dyDescent="0.25">
      <c r="A26" s="303" t="s">
        <v>387</v>
      </c>
      <c r="B26" s="377">
        <v>7968.1</v>
      </c>
      <c r="C26" s="466">
        <v>3579.3</v>
      </c>
      <c r="D26" s="466">
        <v>703.9</v>
      </c>
      <c r="E26" s="466">
        <v>2226.5</v>
      </c>
      <c r="F26" s="466">
        <v>14.8</v>
      </c>
      <c r="G26" s="466">
        <v>322.60000000000002</v>
      </c>
    </row>
    <row r="27" spans="1:7" x14ac:dyDescent="0.25">
      <c r="A27" s="303" t="s">
        <v>388</v>
      </c>
      <c r="B27" s="377">
        <v>7710.9</v>
      </c>
      <c r="C27" s="466">
        <v>2964.3</v>
      </c>
      <c r="D27" s="466">
        <v>584.70000000000005</v>
      </c>
      <c r="E27" s="466">
        <v>2198.8000000000002</v>
      </c>
      <c r="F27" s="466">
        <v>13.8</v>
      </c>
      <c r="G27" s="466">
        <v>328.7</v>
      </c>
    </row>
    <row r="28" spans="1:7" x14ac:dyDescent="0.25">
      <c r="A28" s="303" t="s">
        <v>1245</v>
      </c>
      <c r="B28" s="377">
        <v>7733.7</v>
      </c>
      <c r="C28" s="632">
        <v>4167.8999999999996</v>
      </c>
      <c r="D28" s="632">
        <v>810.2</v>
      </c>
      <c r="E28" s="632">
        <v>2743.6</v>
      </c>
      <c r="F28" s="632">
        <v>19.5</v>
      </c>
      <c r="G28" s="632">
        <v>318.39999999999998</v>
      </c>
    </row>
    <row r="29" spans="1:7" ht="25.5" x14ac:dyDescent="0.25">
      <c r="A29" s="248" t="s">
        <v>685</v>
      </c>
      <c r="B29" s="248"/>
      <c r="C29" s="248"/>
      <c r="D29" s="248"/>
      <c r="E29" s="248"/>
      <c r="F29" s="248"/>
      <c r="G29" s="248"/>
    </row>
    <row r="30" spans="1:7" x14ac:dyDescent="0.25">
      <c r="A30" s="229">
        <v>2013</v>
      </c>
      <c r="B30" s="223">
        <v>101.16110681304323</v>
      </c>
      <c r="C30" s="223">
        <v>89.224458944281537</v>
      </c>
      <c r="D30" s="223">
        <v>102.33630967967429</v>
      </c>
      <c r="E30" s="223">
        <v>91.469476637502794</v>
      </c>
      <c r="F30" s="223">
        <v>180.53645821902688</v>
      </c>
      <c r="G30" s="223">
        <v>83.091936068061614</v>
      </c>
    </row>
    <row r="31" spans="1:7" x14ac:dyDescent="0.25">
      <c r="A31" s="229">
        <v>2014</v>
      </c>
      <c r="B31" s="223">
        <v>104.3</v>
      </c>
      <c r="C31" s="223">
        <v>85.7</v>
      </c>
      <c r="D31" s="223">
        <v>120.1</v>
      </c>
      <c r="E31" s="223">
        <v>103.6</v>
      </c>
      <c r="F31" s="223">
        <v>48.6</v>
      </c>
      <c r="G31" s="223">
        <v>105.1</v>
      </c>
    </row>
    <row r="32" spans="1:7" x14ac:dyDescent="0.25">
      <c r="A32" s="229">
        <v>2015</v>
      </c>
      <c r="B32" s="223">
        <v>92.314897657031182</v>
      </c>
      <c r="C32" s="223">
        <v>80.676262038448968</v>
      </c>
      <c r="D32" s="223">
        <v>112.08308878994059</v>
      </c>
      <c r="E32" s="223">
        <v>109.42183528731728</v>
      </c>
      <c r="F32" s="223">
        <v>109.95307758702033</v>
      </c>
      <c r="G32" s="223">
        <v>110.90243263677134</v>
      </c>
    </row>
    <row r="33" spans="1:9" x14ac:dyDescent="0.25">
      <c r="A33" s="229">
        <v>2016</v>
      </c>
      <c r="B33" s="223">
        <v>101.87717393921369</v>
      </c>
      <c r="C33" s="223">
        <v>96.277523696928895</v>
      </c>
      <c r="D33" s="223">
        <v>111.0968490061931</v>
      </c>
      <c r="E33" s="223">
        <v>112.19327222140222</v>
      </c>
      <c r="F33" s="223">
        <v>97.890310547740157</v>
      </c>
      <c r="G33" s="223">
        <v>114.05538011403432</v>
      </c>
    </row>
    <row r="34" spans="1:9" x14ac:dyDescent="0.25">
      <c r="A34" s="229">
        <v>2017</v>
      </c>
      <c r="B34" s="223">
        <v>106.35400933544821</v>
      </c>
      <c r="C34" s="223">
        <v>113.66338306830315</v>
      </c>
      <c r="D34" s="223">
        <v>103.87175903324382</v>
      </c>
      <c r="E34" s="223">
        <v>110.3303285996794</v>
      </c>
      <c r="F34" s="223">
        <v>119.03374960545864</v>
      </c>
      <c r="G34" s="223">
        <v>126.1177037434682</v>
      </c>
    </row>
    <row r="35" spans="1:9" x14ac:dyDescent="0.25">
      <c r="A35" s="303"/>
      <c r="B35" s="246"/>
      <c r="C35" s="246"/>
      <c r="D35" s="246"/>
      <c r="E35" s="246"/>
      <c r="F35" s="246"/>
      <c r="G35" s="246"/>
    </row>
    <row r="36" spans="1:9" x14ac:dyDescent="0.25">
      <c r="A36" s="229">
        <v>2017</v>
      </c>
      <c r="B36" s="246"/>
      <c r="C36" s="377"/>
      <c r="D36" s="377"/>
      <c r="E36" s="377"/>
      <c r="F36" s="377"/>
      <c r="G36" s="377"/>
    </row>
    <row r="37" spans="1:9" x14ac:dyDescent="0.25">
      <c r="A37" s="303" t="s">
        <v>389</v>
      </c>
      <c r="B37" s="246">
        <v>105.9</v>
      </c>
      <c r="C37" s="246">
        <v>126.3</v>
      </c>
      <c r="D37" s="246">
        <v>112.4</v>
      </c>
      <c r="E37" s="246">
        <v>109.8</v>
      </c>
      <c r="F37" s="246">
        <v>103.9</v>
      </c>
      <c r="G37" s="246">
        <v>124.1</v>
      </c>
    </row>
    <row r="38" spans="1:9" x14ac:dyDescent="0.25">
      <c r="A38" s="303" t="s">
        <v>390</v>
      </c>
      <c r="B38" s="246">
        <v>105.32925056447372</v>
      </c>
      <c r="C38" s="246">
        <v>105.05606002472612</v>
      </c>
      <c r="D38" s="246">
        <v>104.62235649546828</v>
      </c>
      <c r="E38" s="246">
        <v>153.7303216974675</v>
      </c>
      <c r="F38" s="246">
        <v>97.159090909090921</v>
      </c>
      <c r="G38" s="246">
        <v>131.38786764705881</v>
      </c>
    </row>
    <row r="39" spans="1:9" x14ac:dyDescent="0.25">
      <c r="A39" s="303" t="s">
        <v>610</v>
      </c>
      <c r="B39" s="246">
        <v>102.1</v>
      </c>
      <c r="C39" s="246">
        <v>128.30000000000001</v>
      </c>
      <c r="D39" s="246">
        <v>115.9</v>
      </c>
      <c r="E39" s="246">
        <v>160</v>
      </c>
      <c r="F39" s="246">
        <v>72.8</v>
      </c>
      <c r="G39" s="246">
        <v>122.9</v>
      </c>
    </row>
    <row r="40" spans="1:9" s="334" customFormat="1" x14ac:dyDescent="0.25"/>
    <row r="41" spans="1:9" x14ac:dyDescent="0.25">
      <c r="A41" s="229">
        <v>2018</v>
      </c>
      <c r="B41" s="246"/>
      <c r="C41" s="377"/>
      <c r="D41" s="377"/>
      <c r="E41" s="377"/>
      <c r="F41" s="377"/>
      <c r="G41" s="377"/>
    </row>
    <row r="42" spans="1:9" x14ac:dyDescent="0.25">
      <c r="A42" s="303" t="s">
        <v>611</v>
      </c>
      <c r="B42" s="246">
        <v>106.5</v>
      </c>
      <c r="C42" s="632">
        <v>78.900000000000006</v>
      </c>
      <c r="D42" s="632">
        <v>89.4</v>
      </c>
      <c r="E42" s="632">
        <v>203.4</v>
      </c>
      <c r="F42" s="632">
        <v>46.3</v>
      </c>
      <c r="G42" s="632">
        <v>117.7</v>
      </c>
      <c r="H42" s="334"/>
      <c r="I42" s="334"/>
    </row>
    <row r="43" spans="1:9" x14ac:dyDescent="0.25">
      <c r="A43" s="303" t="s">
        <v>392</v>
      </c>
      <c r="B43" s="246">
        <v>101.91494200591312</v>
      </c>
      <c r="C43" s="246">
        <v>81.551425327197748</v>
      </c>
      <c r="D43" s="246">
        <v>94.06005221932115</v>
      </c>
      <c r="E43" s="246">
        <v>179.15746710235803</v>
      </c>
      <c r="F43" s="246">
        <v>73.578595317725757</v>
      </c>
      <c r="G43" s="246">
        <v>103.82902938557436</v>
      </c>
    </row>
    <row r="44" spans="1:9" s="334" customFormat="1" x14ac:dyDescent="0.25">
      <c r="A44" s="303" t="s">
        <v>382</v>
      </c>
      <c r="B44" s="246">
        <v>99.734326595493499</v>
      </c>
      <c r="C44" s="246">
        <v>88.161893227926768</v>
      </c>
      <c r="D44" s="246">
        <v>96.608076096525451</v>
      </c>
      <c r="E44" s="246">
        <v>141.11324547913964</v>
      </c>
      <c r="F44" s="246">
        <v>88</v>
      </c>
      <c r="G44" s="246">
        <v>101.82091077128857</v>
      </c>
    </row>
    <row r="45" spans="1:9" x14ac:dyDescent="0.25">
      <c r="A45" s="303" t="s">
        <v>383</v>
      </c>
      <c r="B45" s="246">
        <v>102.1</v>
      </c>
      <c r="C45" s="632">
        <v>75.7</v>
      </c>
      <c r="D45" s="632">
        <v>100.5</v>
      </c>
      <c r="E45" s="632">
        <v>189.8</v>
      </c>
      <c r="F45" s="632">
        <v>147.5</v>
      </c>
      <c r="G45" s="632">
        <v>113.3</v>
      </c>
    </row>
    <row r="46" spans="1:9" x14ac:dyDescent="0.25">
      <c r="A46" s="303" t="s">
        <v>384</v>
      </c>
      <c r="B46" s="246">
        <v>106.5</v>
      </c>
      <c r="C46" s="632">
        <v>99.4</v>
      </c>
      <c r="D46" s="632">
        <v>89.2</v>
      </c>
      <c r="E46" s="632">
        <v>168.1</v>
      </c>
      <c r="F46" s="632">
        <v>195.4</v>
      </c>
      <c r="G46" s="632">
        <v>114.5</v>
      </c>
    </row>
    <row r="47" spans="1:9" s="334" customFormat="1" x14ac:dyDescent="0.25">
      <c r="A47" s="303" t="s">
        <v>385</v>
      </c>
      <c r="B47" s="246">
        <v>104.1</v>
      </c>
      <c r="C47" s="632">
        <v>111.9</v>
      </c>
      <c r="D47" s="632">
        <v>86</v>
      </c>
      <c r="E47" s="632">
        <v>168.2</v>
      </c>
      <c r="F47" s="632">
        <v>113.5</v>
      </c>
      <c r="G47" s="632">
        <v>113.8</v>
      </c>
    </row>
    <row r="48" spans="1:9" x14ac:dyDescent="0.25">
      <c r="A48" s="303" t="s">
        <v>654</v>
      </c>
      <c r="B48" s="246">
        <v>108</v>
      </c>
      <c r="C48" s="632">
        <v>132.30936154341708</v>
      </c>
      <c r="D48" s="632">
        <v>85.938473035247227</v>
      </c>
      <c r="E48" s="632">
        <v>159.34924389020284</v>
      </c>
      <c r="F48" s="632">
        <v>102.64900662251655</v>
      </c>
      <c r="G48" s="632">
        <v>106.25641025641026</v>
      </c>
    </row>
    <row r="49" spans="1:7" x14ac:dyDescent="0.25">
      <c r="A49" s="303" t="s">
        <v>387</v>
      </c>
      <c r="B49" s="246">
        <v>108.8</v>
      </c>
      <c r="C49" s="632">
        <v>122.6</v>
      </c>
      <c r="D49" s="632">
        <v>84.8</v>
      </c>
      <c r="E49" s="632">
        <v>151.1</v>
      </c>
      <c r="F49" s="632">
        <v>112.1</v>
      </c>
      <c r="G49" s="632">
        <v>106</v>
      </c>
    </row>
    <row r="50" spans="1:7" s="334" customFormat="1" x14ac:dyDescent="0.25">
      <c r="A50" s="303" t="s">
        <v>388</v>
      </c>
      <c r="B50" s="246">
        <v>110.9545873143778</v>
      </c>
      <c r="C50" s="246">
        <v>89.321119715551305</v>
      </c>
      <c r="D50" s="246">
        <v>79.8334243582742</v>
      </c>
      <c r="E50" s="246">
        <v>188.77</v>
      </c>
      <c r="F50" s="246">
        <v>97.872340425531902</v>
      </c>
      <c r="G50" s="246">
        <v>117.31</v>
      </c>
    </row>
    <row r="51" spans="1:7" x14ac:dyDescent="0.25">
      <c r="A51" s="658" t="s">
        <v>1245</v>
      </c>
      <c r="B51" s="659">
        <v>106.30515463917526</v>
      </c>
      <c r="C51" s="659">
        <v>134.32273034902832</v>
      </c>
      <c r="D51" s="659">
        <v>107.1268015337829</v>
      </c>
      <c r="E51" s="659">
        <v>209.22748417600855</v>
      </c>
      <c r="F51" s="659">
        <v>123.41772151898734</v>
      </c>
      <c r="G51" s="659">
        <v>107.93220338983049</v>
      </c>
    </row>
    <row r="52" spans="1:7" x14ac:dyDescent="0.25">
      <c r="B52" s="560"/>
      <c r="C52" s="560"/>
      <c r="D52" s="560"/>
      <c r="E52" s="560"/>
      <c r="F52" s="560"/>
      <c r="G52" s="560"/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5" sqref="B5:C17"/>
    </sheetView>
  </sheetViews>
  <sheetFormatPr defaultRowHeight="15" x14ac:dyDescent="0.25"/>
  <cols>
    <col min="1" max="1" width="9.140625" style="100"/>
    <col min="2" max="2" width="5.42578125" style="100" customWidth="1"/>
    <col min="3" max="3" width="21.140625" style="100" customWidth="1"/>
    <col min="4" max="16384" width="9.140625" style="100"/>
  </cols>
  <sheetData>
    <row r="1" spans="1:4" ht="16.5" x14ac:dyDescent="0.3">
      <c r="A1" s="48" t="s">
        <v>1157</v>
      </c>
      <c r="B1" s="106"/>
      <c r="C1" s="106"/>
      <c r="D1" s="108"/>
    </row>
    <row r="2" spans="1:4" ht="16.5" x14ac:dyDescent="0.3">
      <c r="A2" s="49" t="s">
        <v>1156</v>
      </c>
      <c r="B2" s="106"/>
      <c r="C2" s="106"/>
      <c r="D2" s="108"/>
    </row>
    <row r="3" spans="1:4" ht="16.5" x14ac:dyDescent="0.3">
      <c r="B3" s="335"/>
      <c r="C3" s="336"/>
      <c r="D3" s="108"/>
    </row>
    <row r="4" spans="1:4" ht="39.75" x14ac:dyDescent="0.3">
      <c r="A4" s="337"/>
      <c r="B4" s="270"/>
      <c r="C4" s="338" t="s">
        <v>938</v>
      </c>
      <c r="D4" s="108"/>
    </row>
    <row r="5" spans="1:4" ht="26.25" x14ac:dyDescent="0.25">
      <c r="A5" s="339">
        <v>2017</v>
      </c>
      <c r="B5" s="340" t="s">
        <v>659</v>
      </c>
      <c r="C5" s="341">
        <v>7275</v>
      </c>
    </row>
    <row r="6" spans="1:4" ht="26.25" x14ac:dyDescent="0.25">
      <c r="A6" s="106"/>
      <c r="B6" s="340" t="s">
        <v>754</v>
      </c>
      <c r="C6" s="341">
        <v>6810.8</v>
      </c>
    </row>
    <row r="7" spans="1:4" ht="26.25" x14ac:dyDescent="0.25">
      <c r="A7" s="339"/>
      <c r="B7" s="340" t="s">
        <v>660</v>
      </c>
      <c r="C7" s="341">
        <v>6844</v>
      </c>
    </row>
    <row r="8" spans="1:4" ht="26.25" x14ac:dyDescent="0.25">
      <c r="A8" s="339"/>
      <c r="B8" s="340" t="s">
        <v>687</v>
      </c>
      <c r="C8" s="341">
        <v>7283.5</v>
      </c>
    </row>
    <row r="9" spans="1:4" ht="26.25" x14ac:dyDescent="0.25">
      <c r="A9" s="339"/>
      <c r="B9" s="340" t="s">
        <v>715</v>
      </c>
      <c r="C9" s="341">
        <v>6721.8</v>
      </c>
    </row>
    <row r="10" spans="1:4" ht="26.25" x14ac:dyDescent="0.25">
      <c r="B10" s="340" t="s">
        <v>887</v>
      </c>
      <c r="C10" s="341">
        <v>7575.8</v>
      </c>
    </row>
    <row r="11" spans="1:4" ht="26.25" x14ac:dyDescent="0.25">
      <c r="B11" s="340" t="s">
        <v>888</v>
      </c>
      <c r="C11" s="341">
        <v>7695.5</v>
      </c>
    </row>
    <row r="12" spans="1:4" ht="26.25" x14ac:dyDescent="0.25">
      <c r="B12" s="340" t="s">
        <v>658</v>
      </c>
      <c r="C12" s="341">
        <v>8737.9470000000001</v>
      </c>
    </row>
    <row r="13" spans="1:4" ht="26.25" x14ac:dyDescent="0.25">
      <c r="B13" s="340" t="s">
        <v>688</v>
      </c>
      <c r="C13" s="341">
        <v>8235.2000000000007</v>
      </c>
    </row>
    <row r="14" spans="1:4" ht="26.25" x14ac:dyDescent="0.25">
      <c r="B14" s="340" t="s">
        <v>752</v>
      </c>
      <c r="C14" s="341">
        <v>8277.2999999999993</v>
      </c>
    </row>
    <row r="15" spans="1:4" ht="26.25" x14ac:dyDescent="0.25">
      <c r="A15" s="339">
        <v>2018</v>
      </c>
      <c r="B15" s="340" t="s">
        <v>892</v>
      </c>
      <c r="C15" s="341">
        <v>7968.1</v>
      </c>
    </row>
    <row r="16" spans="1:4" ht="26.25" x14ac:dyDescent="0.25">
      <c r="B16" s="340" t="s">
        <v>655</v>
      </c>
      <c r="C16" s="341">
        <v>7710.9</v>
      </c>
    </row>
    <row r="17" spans="2:3" ht="26.25" x14ac:dyDescent="0.25">
      <c r="B17" s="340" t="s">
        <v>659</v>
      </c>
      <c r="C17" s="341">
        <v>7733.7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25" zoomScaleNormal="100" workbookViewId="0">
      <selection activeCell="A15" sqref="A15:I52"/>
    </sheetView>
  </sheetViews>
  <sheetFormatPr defaultRowHeight="15" x14ac:dyDescent="0.25"/>
  <cols>
    <col min="1" max="1" width="9" style="51" customWidth="1"/>
    <col min="2" max="2" width="9.140625" style="51"/>
    <col min="3" max="3" width="11.85546875" style="51" customWidth="1"/>
    <col min="4" max="4" width="9.140625" style="51"/>
    <col min="5" max="5" width="11.28515625" style="51" customWidth="1"/>
    <col min="6" max="6" width="9.140625" style="51"/>
    <col min="7" max="7" width="12.28515625" style="51" customWidth="1"/>
    <col min="8" max="8" width="9.140625" style="51"/>
    <col min="9" max="9" width="12" style="51" customWidth="1"/>
    <col min="10" max="16384" width="9.140625" style="51"/>
  </cols>
  <sheetData>
    <row r="1" spans="1:9" x14ac:dyDescent="0.25">
      <c r="A1" s="271" t="s">
        <v>187</v>
      </c>
      <c r="B1" s="270"/>
      <c r="C1" s="270"/>
      <c r="D1" s="270"/>
      <c r="E1" s="270"/>
      <c r="F1" s="270"/>
      <c r="G1" s="270"/>
      <c r="H1" s="270"/>
      <c r="I1" s="270"/>
    </row>
    <row r="2" spans="1:9" x14ac:dyDescent="0.25">
      <c r="A2" s="66" t="s">
        <v>188</v>
      </c>
      <c r="B2" s="270"/>
      <c r="C2" s="270"/>
      <c r="D2" s="270"/>
      <c r="E2" s="270"/>
      <c r="F2" s="270"/>
      <c r="G2" s="270"/>
      <c r="H2" s="270"/>
      <c r="I2" s="270"/>
    </row>
    <row r="3" spans="1:9" x14ac:dyDescent="0.25">
      <c r="A3" s="272"/>
      <c r="B3" s="270"/>
      <c r="C3" s="270"/>
      <c r="D3" s="270"/>
      <c r="E3" s="270"/>
      <c r="F3" s="270"/>
      <c r="G3" s="270"/>
      <c r="H3" s="270"/>
      <c r="I3" s="270"/>
    </row>
    <row r="4" spans="1:9" x14ac:dyDescent="0.25">
      <c r="A4" s="963"/>
      <c r="B4" s="964" t="s">
        <v>189</v>
      </c>
      <c r="C4" s="964"/>
      <c r="D4" s="964" t="s">
        <v>190</v>
      </c>
      <c r="E4" s="964"/>
      <c r="F4" s="964" t="s">
        <v>191</v>
      </c>
      <c r="G4" s="964"/>
      <c r="H4" s="964" t="s">
        <v>192</v>
      </c>
      <c r="I4" s="965"/>
    </row>
    <row r="5" spans="1:9" x14ac:dyDescent="0.25">
      <c r="A5" s="963"/>
      <c r="B5" s="966" t="s">
        <v>193</v>
      </c>
      <c r="C5" s="966"/>
      <c r="D5" s="966" t="s">
        <v>194</v>
      </c>
      <c r="E5" s="966"/>
      <c r="F5" s="966" t="s">
        <v>195</v>
      </c>
      <c r="G5" s="966"/>
      <c r="H5" s="966" t="s">
        <v>196</v>
      </c>
      <c r="I5" s="967"/>
    </row>
    <row r="6" spans="1:9" x14ac:dyDescent="0.25">
      <c r="A6" s="963"/>
      <c r="B6" s="273" t="s">
        <v>197</v>
      </c>
      <c r="C6" s="273" t="s">
        <v>198</v>
      </c>
      <c r="D6" s="273" t="s">
        <v>197</v>
      </c>
      <c r="E6" s="273" t="s">
        <v>198</v>
      </c>
      <c r="F6" s="273" t="s">
        <v>197</v>
      </c>
      <c r="G6" s="273" t="s">
        <v>198</v>
      </c>
      <c r="H6" s="273" t="s">
        <v>197</v>
      </c>
      <c r="I6" s="274" t="s">
        <v>198</v>
      </c>
    </row>
    <row r="7" spans="1:9" x14ac:dyDescent="0.25">
      <c r="A7" s="963"/>
      <c r="B7" s="275" t="s">
        <v>199</v>
      </c>
      <c r="C7" s="275" t="s">
        <v>200</v>
      </c>
      <c r="D7" s="275" t="s">
        <v>199</v>
      </c>
      <c r="E7" s="275" t="s">
        <v>200</v>
      </c>
      <c r="F7" s="275" t="s">
        <v>199</v>
      </c>
      <c r="G7" s="275" t="s">
        <v>200</v>
      </c>
      <c r="H7" s="275" t="s">
        <v>199</v>
      </c>
      <c r="I7" s="276" t="s">
        <v>200</v>
      </c>
    </row>
    <row r="8" spans="1:9" x14ac:dyDescent="0.25">
      <c r="A8" s="224">
        <v>2013</v>
      </c>
      <c r="B8" s="225">
        <v>22663</v>
      </c>
      <c r="C8" s="226">
        <v>4077</v>
      </c>
      <c r="D8" s="225">
        <v>110178</v>
      </c>
      <c r="E8" s="226">
        <v>7329</v>
      </c>
      <c r="F8" s="225">
        <v>16233</v>
      </c>
      <c r="G8" s="226">
        <v>273</v>
      </c>
      <c r="H8" s="225">
        <v>7187990</v>
      </c>
      <c r="I8" s="226">
        <v>11399</v>
      </c>
    </row>
    <row r="9" spans="1:9" x14ac:dyDescent="0.25">
      <c r="A9" s="224">
        <v>2014</v>
      </c>
      <c r="B9" s="225">
        <v>15420</v>
      </c>
      <c r="C9" s="226">
        <v>3028</v>
      </c>
      <c r="D9" s="225">
        <v>102654</v>
      </c>
      <c r="E9" s="226">
        <v>7211</v>
      </c>
      <c r="F9" s="225">
        <v>15020</v>
      </c>
      <c r="G9" s="226">
        <v>247</v>
      </c>
      <c r="H9" s="225">
        <v>6601711</v>
      </c>
      <c r="I9" s="226">
        <v>11300</v>
      </c>
    </row>
    <row r="10" spans="1:9" x14ac:dyDescent="0.25">
      <c r="A10" s="224">
        <v>2015</v>
      </c>
      <c r="B10" s="225">
        <v>12513</v>
      </c>
      <c r="C10" s="226">
        <v>2640.6019999999999</v>
      </c>
      <c r="D10" s="225">
        <v>95457</v>
      </c>
      <c r="E10" s="226">
        <v>6721.1459999999997</v>
      </c>
      <c r="F10" s="225">
        <v>12225</v>
      </c>
      <c r="G10" s="226">
        <v>195.94900000000001</v>
      </c>
      <c r="H10" s="225">
        <v>7051554</v>
      </c>
      <c r="I10" s="226">
        <v>11392.054</v>
      </c>
    </row>
    <row r="11" spans="1:9" x14ac:dyDescent="0.25">
      <c r="A11" s="224">
        <v>2016</v>
      </c>
      <c r="B11" s="225">
        <v>12086</v>
      </c>
      <c r="C11" s="226">
        <v>2822.5</v>
      </c>
      <c r="D11" s="225">
        <v>93543</v>
      </c>
      <c r="E11" s="226">
        <v>6544.4</v>
      </c>
      <c r="F11" s="225">
        <v>9188</v>
      </c>
      <c r="G11" s="226">
        <v>156.9</v>
      </c>
      <c r="H11" s="225">
        <v>9464823</v>
      </c>
      <c r="I11" s="226">
        <v>15029.1</v>
      </c>
    </row>
    <row r="12" spans="1:9" x14ac:dyDescent="0.25">
      <c r="A12" s="224">
        <v>2017</v>
      </c>
      <c r="B12" s="225">
        <v>10204</v>
      </c>
      <c r="C12" s="226">
        <v>2437.8000000000002</v>
      </c>
      <c r="D12" s="225">
        <v>96623</v>
      </c>
      <c r="E12" s="226">
        <v>6792.1</v>
      </c>
      <c r="F12" s="225">
        <v>8492</v>
      </c>
      <c r="G12" s="226">
        <v>149.4</v>
      </c>
      <c r="H12" s="225">
        <v>10254145</v>
      </c>
      <c r="I12" s="226">
        <v>17059</v>
      </c>
    </row>
    <row r="13" spans="1:9" x14ac:dyDescent="0.25">
      <c r="A13" s="227"/>
      <c r="B13" s="228"/>
      <c r="C13" s="228"/>
      <c r="D13" s="228"/>
      <c r="E13" s="228"/>
      <c r="F13" s="228"/>
      <c r="G13" s="228"/>
      <c r="H13" s="228"/>
      <c r="I13" s="228"/>
    </row>
    <row r="14" spans="1:9" x14ac:dyDescent="0.25">
      <c r="A14" s="229">
        <v>2017</v>
      </c>
      <c r="B14" s="303"/>
      <c r="C14" s="223"/>
      <c r="D14" s="303"/>
      <c r="E14" s="223"/>
      <c r="F14" s="303"/>
      <c r="G14" s="223"/>
      <c r="H14" s="303"/>
      <c r="I14" s="223"/>
    </row>
    <row r="15" spans="1:9" x14ac:dyDescent="0.25">
      <c r="A15" s="501" t="s">
        <v>389</v>
      </c>
      <c r="B15" s="303">
        <v>737</v>
      </c>
      <c r="C15" s="223">
        <v>178.5</v>
      </c>
      <c r="D15" s="303">
        <v>6922</v>
      </c>
      <c r="E15" s="223">
        <v>467.4</v>
      </c>
      <c r="F15" s="305">
        <v>554</v>
      </c>
      <c r="G15" s="473">
        <v>10.5</v>
      </c>
      <c r="H15" s="303">
        <v>845478</v>
      </c>
      <c r="I15" s="223">
        <v>1462.4</v>
      </c>
    </row>
    <row r="16" spans="1:9" x14ac:dyDescent="0.25">
      <c r="A16" s="501" t="s">
        <v>390</v>
      </c>
      <c r="B16" s="303">
        <v>906</v>
      </c>
      <c r="C16" s="223">
        <v>217.1</v>
      </c>
      <c r="D16" s="303">
        <v>8790</v>
      </c>
      <c r="E16" s="223">
        <v>647.9</v>
      </c>
      <c r="F16" s="305">
        <v>599</v>
      </c>
      <c r="G16" s="473">
        <v>12</v>
      </c>
      <c r="H16" s="303">
        <v>792431</v>
      </c>
      <c r="I16" s="223">
        <v>1371.5</v>
      </c>
    </row>
    <row r="17" spans="1:9" x14ac:dyDescent="0.25">
      <c r="A17" s="501" t="s">
        <v>610</v>
      </c>
      <c r="B17" s="303">
        <v>932</v>
      </c>
      <c r="C17" s="223">
        <v>229.8</v>
      </c>
      <c r="D17" s="303">
        <v>9193</v>
      </c>
      <c r="E17" s="223">
        <v>620.1</v>
      </c>
      <c r="F17" s="303">
        <v>1054</v>
      </c>
      <c r="G17" s="223">
        <v>18.899999999999999</v>
      </c>
      <c r="H17" s="303">
        <v>761358</v>
      </c>
      <c r="I17" s="223">
        <v>1320.9</v>
      </c>
    </row>
    <row r="18" spans="1:9" x14ac:dyDescent="0.25">
      <c r="A18" s="501"/>
      <c r="B18" s="303"/>
      <c r="C18" s="223"/>
      <c r="D18" s="303"/>
      <c r="E18" s="223"/>
      <c r="F18" s="303"/>
      <c r="G18" s="223"/>
      <c r="H18" s="303"/>
      <c r="I18" s="223"/>
    </row>
    <row r="19" spans="1:9" x14ac:dyDescent="0.25">
      <c r="A19" s="229">
        <v>2018</v>
      </c>
      <c r="B19" s="303"/>
      <c r="C19" s="223"/>
      <c r="D19" s="303"/>
      <c r="E19" s="223"/>
      <c r="F19" s="303"/>
      <c r="G19" s="223"/>
      <c r="H19" s="303"/>
      <c r="I19" s="223"/>
    </row>
    <row r="20" spans="1:9" x14ac:dyDescent="0.25">
      <c r="A20" s="501" t="s">
        <v>611</v>
      </c>
      <c r="B20" s="303">
        <v>780</v>
      </c>
      <c r="C20" s="223">
        <v>182.6</v>
      </c>
      <c r="D20" s="303">
        <v>7873</v>
      </c>
      <c r="E20" s="223">
        <v>500.8</v>
      </c>
      <c r="F20" s="303">
        <v>768</v>
      </c>
      <c r="G20" s="223">
        <v>13.7</v>
      </c>
      <c r="H20" s="303">
        <v>899185</v>
      </c>
      <c r="I20" s="223">
        <v>1627.1</v>
      </c>
    </row>
    <row r="21" spans="1:9" x14ac:dyDescent="0.25">
      <c r="A21" s="501" t="s">
        <v>392</v>
      </c>
      <c r="B21" s="303">
        <v>671</v>
      </c>
      <c r="C21" s="223">
        <v>139.9</v>
      </c>
      <c r="D21" s="303">
        <v>5290</v>
      </c>
      <c r="E21" s="223">
        <v>407.5</v>
      </c>
      <c r="F21" s="303">
        <v>306</v>
      </c>
      <c r="G21" s="223">
        <v>4.7</v>
      </c>
      <c r="H21" s="303">
        <v>850994</v>
      </c>
      <c r="I21" s="223">
        <v>1458.3</v>
      </c>
    </row>
    <row r="22" spans="1:9" x14ac:dyDescent="0.25">
      <c r="A22" s="501" t="s">
        <v>382</v>
      </c>
      <c r="B22" s="303">
        <v>682</v>
      </c>
      <c r="C22" s="223">
        <v>144.5</v>
      </c>
      <c r="D22" s="303">
        <v>5144</v>
      </c>
      <c r="E22" s="223">
        <v>408.6</v>
      </c>
      <c r="F22" s="303">
        <v>595</v>
      </c>
      <c r="G22" s="223">
        <v>10.4</v>
      </c>
      <c r="H22" s="303">
        <v>917566</v>
      </c>
      <c r="I22" s="223">
        <v>1614.3</v>
      </c>
    </row>
    <row r="23" spans="1:9" x14ac:dyDescent="0.25">
      <c r="A23" s="501" t="s">
        <v>602</v>
      </c>
      <c r="B23" s="305" t="s">
        <v>1067</v>
      </c>
      <c r="C23" s="473" t="s">
        <v>1068</v>
      </c>
      <c r="D23" s="305">
        <v>6713</v>
      </c>
      <c r="E23" s="473" t="s">
        <v>1069</v>
      </c>
      <c r="F23" s="305">
        <v>1463</v>
      </c>
      <c r="G23" s="473" t="s">
        <v>1070</v>
      </c>
      <c r="H23" s="305">
        <v>1066427</v>
      </c>
      <c r="I23" s="473">
        <v>1749.1</v>
      </c>
    </row>
    <row r="24" spans="1:9" x14ac:dyDescent="0.25">
      <c r="A24" s="501" t="s">
        <v>384</v>
      </c>
      <c r="B24" s="305">
        <v>890</v>
      </c>
      <c r="C24" s="473">
        <v>195.6</v>
      </c>
      <c r="D24" s="305">
        <v>5875</v>
      </c>
      <c r="E24" s="473">
        <v>423.2</v>
      </c>
      <c r="F24" s="305">
        <v>669</v>
      </c>
      <c r="G24" s="473">
        <v>12</v>
      </c>
      <c r="H24" s="305">
        <v>1080674</v>
      </c>
      <c r="I24" s="473">
        <v>1794.3</v>
      </c>
    </row>
    <row r="25" spans="1:9" x14ac:dyDescent="0.25">
      <c r="A25" s="501" t="s">
        <v>385</v>
      </c>
      <c r="B25" s="305">
        <v>742</v>
      </c>
      <c r="C25" s="473">
        <v>163.1</v>
      </c>
      <c r="D25" s="305">
        <v>5472</v>
      </c>
      <c r="E25" s="473">
        <v>342.9</v>
      </c>
      <c r="F25" s="305">
        <v>646</v>
      </c>
      <c r="G25" s="473">
        <v>10.6</v>
      </c>
      <c r="H25" s="305">
        <v>1033061</v>
      </c>
      <c r="I25" s="473">
        <v>1593.3</v>
      </c>
    </row>
    <row r="26" spans="1:9" x14ac:dyDescent="0.25">
      <c r="A26" s="501" t="s">
        <v>654</v>
      </c>
      <c r="B26" s="305">
        <v>773</v>
      </c>
      <c r="C26" s="473">
        <v>171.5</v>
      </c>
      <c r="D26" s="305">
        <v>6838</v>
      </c>
      <c r="E26" s="473">
        <v>484.7</v>
      </c>
      <c r="F26" s="305">
        <v>732</v>
      </c>
      <c r="G26" s="473">
        <v>12.5</v>
      </c>
      <c r="H26" s="305">
        <v>1053376</v>
      </c>
      <c r="I26" s="473">
        <v>1733.7</v>
      </c>
    </row>
    <row r="27" spans="1:9" x14ac:dyDescent="0.25">
      <c r="A27" s="501" t="s">
        <v>387</v>
      </c>
      <c r="B27" s="305">
        <v>766</v>
      </c>
      <c r="C27" s="473">
        <v>157</v>
      </c>
      <c r="D27" s="305">
        <v>6718</v>
      </c>
      <c r="E27" s="473">
        <v>483.3</v>
      </c>
      <c r="F27" s="305">
        <v>910</v>
      </c>
      <c r="G27" s="473">
        <v>16.100000000000001</v>
      </c>
      <c r="H27" s="305">
        <v>1017562</v>
      </c>
      <c r="I27" s="473">
        <v>1681.2</v>
      </c>
    </row>
    <row r="28" spans="1:9" x14ac:dyDescent="0.25">
      <c r="A28" s="501" t="s">
        <v>388</v>
      </c>
      <c r="B28" s="305">
        <v>660</v>
      </c>
      <c r="C28" s="473">
        <v>146.6</v>
      </c>
      <c r="D28" s="305">
        <v>6483</v>
      </c>
      <c r="E28" s="473">
        <v>481.9</v>
      </c>
      <c r="F28" s="305">
        <v>670</v>
      </c>
      <c r="G28" s="473">
        <v>12.1</v>
      </c>
      <c r="H28" s="305">
        <v>887872</v>
      </c>
      <c r="I28" s="473">
        <v>1438</v>
      </c>
    </row>
    <row r="29" spans="1:9" x14ac:dyDescent="0.25">
      <c r="A29" s="501" t="s">
        <v>1245</v>
      </c>
      <c r="B29" s="305">
        <v>689</v>
      </c>
      <c r="C29" s="473">
        <v>150.80000000000001</v>
      </c>
      <c r="D29" s="305">
        <v>6405</v>
      </c>
      <c r="E29" s="473">
        <v>476.5</v>
      </c>
      <c r="F29" s="305">
        <v>606</v>
      </c>
      <c r="G29" s="473">
        <v>10.8</v>
      </c>
      <c r="H29" s="305">
        <v>945832</v>
      </c>
      <c r="I29" s="473">
        <v>1569.6</v>
      </c>
    </row>
    <row r="30" spans="1:9" ht="25.5" x14ac:dyDescent="0.25">
      <c r="A30" s="248" t="s">
        <v>685</v>
      </c>
      <c r="B30" s="248"/>
      <c r="C30" s="248"/>
      <c r="D30" s="248"/>
      <c r="E30" s="248"/>
      <c r="F30" s="248"/>
      <c r="G30" s="248"/>
      <c r="H30" s="248"/>
      <c r="I30" s="248"/>
    </row>
    <row r="31" spans="1:9" x14ac:dyDescent="0.25">
      <c r="A31" s="229">
        <v>2013</v>
      </c>
      <c r="B31" s="226">
        <v>75.568522840946983</v>
      </c>
      <c r="C31" s="226">
        <v>78.767387944358575</v>
      </c>
      <c r="D31" s="226">
        <v>81.731996083202276</v>
      </c>
      <c r="E31" s="226">
        <v>76.137544151257018</v>
      </c>
      <c r="F31" s="226">
        <v>97.983943985030479</v>
      </c>
      <c r="G31" s="226">
        <v>98.913043478260875</v>
      </c>
      <c r="H31" s="226">
        <v>97.859251027162784</v>
      </c>
      <c r="I31" s="226">
        <v>101.52297826861418</v>
      </c>
    </row>
    <row r="32" spans="1:9" x14ac:dyDescent="0.25">
      <c r="A32" s="229">
        <v>2014</v>
      </c>
      <c r="B32" s="226">
        <v>68</v>
      </c>
      <c r="C32" s="226">
        <v>74.3</v>
      </c>
      <c r="D32" s="226">
        <v>93.2</v>
      </c>
      <c r="E32" s="226">
        <v>98.4</v>
      </c>
      <c r="F32" s="226">
        <v>92.5</v>
      </c>
      <c r="G32" s="226">
        <v>90.5</v>
      </c>
      <c r="H32" s="226">
        <v>91.8</v>
      </c>
      <c r="I32" s="226">
        <v>99.1</v>
      </c>
    </row>
    <row r="33" spans="1:12" x14ac:dyDescent="0.25">
      <c r="A33" s="229">
        <v>2015</v>
      </c>
      <c r="B33" s="225">
        <v>81.099999999999994</v>
      </c>
      <c r="C33" s="226">
        <v>87.2</v>
      </c>
      <c r="D33" s="225">
        <v>93</v>
      </c>
      <c r="E33" s="226">
        <v>93.2</v>
      </c>
      <c r="F33" s="225">
        <v>81.400000000000006</v>
      </c>
      <c r="G33" s="226">
        <v>79.3</v>
      </c>
      <c r="H33" s="225">
        <v>106.8</v>
      </c>
      <c r="I33" s="226">
        <v>100.8</v>
      </c>
    </row>
    <row r="34" spans="1:12" x14ac:dyDescent="0.25">
      <c r="A34" s="229">
        <v>2016</v>
      </c>
      <c r="B34" s="225">
        <v>96.6</v>
      </c>
      <c r="C34" s="226">
        <v>106.9</v>
      </c>
      <c r="D34" s="225">
        <v>98</v>
      </c>
      <c r="E34" s="226">
        <v>97.4</v>
      </c>
      <c r="F34" s="225">
        <v>75.2</v>
      </c>
      <c r="G34" s="226">
        <v>80.099999999999994</v>
      </c>
      <c r="H34" s="225">
        <v>134.19999999999999</v>
      </c>
      <c r="I34" s="226">
        <v>131.9</v>
      </c>
    </row>
    <row r="35" spans="1:12" x14ac:dyDescent="0.25">
      <c r="A35" s="229">
        <v>2017</v>
      </c>
      <c r="B35" s="223">
        <v>84.4</v>
      </c>
      <c r="C35" s="223">
        <v>86.4</v>
      </c>
      <c r="D35" s="223">
        <v>103.3</v>
      </c>
      <c r="E35" s="223">
        <v>103.8</v>
      </c>
      <c r="F35" s="223">
        <v>92.4</v>
      </c>
      <c r="G35" s="223">
        <v>95.2</v>
      </c>
      <c r="H35" s="223">
        <v>108.3</v>
      </c>
      <c r="I35" s="223">
        <v>113.5</v>
      </c>
    </row>
    <row r="36" spans="1:12" x14ac:dyDescent="0.25">
      <c r="A36" s="229"/>
      <c r="B36" s="304"/>
      <c r="C36" s="249"/>
      <c r="D36" s="249"/>
      <c r="E36" s="249"/>
      <c r="F36" s="249"/>
      <c r="G36" s="249"/>
      <c r="H36" s="249"/>
      <c r="I36" s="249"/>
    </row>
    <row r="37" spans="1:12" x14ac:dyDescent="0.25">
      <c r="A37" s="229">
        <v>2017</v>
      </c>
      <c r="B37" s="249"/>
      <c r="C37" s="250"/>
      <c r="D37" s="249"/>
      <c r="E37" s="249"/>
      <c r="F37" s="249"/>
      <c r="G37" s="249"/>
      <c r="H37" s="249"/>
      <c r="I37" s="249"/>
    </row>
    <row r="38" spans="1:12" x14ac:dyDescent="0.25">
      <c r="A38" s="501" t="s">
        <v>389</v>
      </c>
      <c r="B38" s="563">
        <v>71.2</v>
      </c>
      <c r="C38" s="563">
        <v>57.9</v>
      </c>
      <c r="D38" s="563">
        <v>93.7</v>
      </c>
      <c r="E38" s="563">
        <v>90.9</v>
      </c>
      <c r="F38" s="563">
        <v>106.1</v>
      </c>
      <c r="G38" s="563">
        <v>111.7</v>
      </c>
      <c r="H38" s="563">
        <v>112</v>
      </c>
      <c r="I38" s="563">
        <v>126.8</v>
      </c>
    </row>
    <row r="39" spans="1:12" x14ac:dyDescent="0.25">
      <c r="A39" s="501" t="s">
        <v>390</v>
      </c>
      <c r="B39" s="563">
        <v>104.73988439306359</v>
      </c>
      <c r="C39" s="563">
        <v>101.63857677902622</v>
      </c>
      <c r="D39" s="563">
        <v>102.66292922214436</v>
      </c>
      <c r="E39" s="563">
        <v>104.51685755767059</v>
      </c>
      <c r="F39" s="563">
        <v>102.56849315068493</v>
      </c>
      <c r="G39" s="563">
        <v>119.28429423459244</v>
      </c>
      <c r="H39" s="563">
        <v>89.242046630636395</v>
      </c>
      <c r="I39" s="563">
        <v>93.566653022240416</v>
      </c>
    </row>
    <row r="40" spans="1:12" x14ac:dyDescent="0.25">
      <c r="A40" s="501" t="s">
        <v>610</v>
      </c>
      <c r="B40" s="461">
        <v>95.6</v>
      </c>
      <c r="C40" s="461">
        <v>116.4</v>
      </c>
      <c r="D40" s="461">
        <v>100</v>
      </c>
      <c r="E40" s="461">
        <v>98.9</v>
      </c>
      <c r="F40" s="461">
        <v>111.2</v>
      </c>
      <c r="G40" s="461">
        <v>116</v>
      </c>
      <c r="H40" s="461">
        <v>81</v>
      </c>
      <c r="I40" s="461">
        <v>87.8</v>
      </c>
    </row>
    <row r="41" spans="1:12" x14ac:dyDescent="0.25">
      <c r="A41" s="342"/>
      <c r="B41" s="342"/>
      <c r="C41" s="342"/>
      <c r="D41" s="342"/>
      <c r="E41" s="342"/>
      <c r="F41" s="342"/>
      <c r="G41" s="342"/>
      <c r="H41" s="342"/>
      <c r="I41" s="342"/>
    </row>
    <row r="42" spans="1:12" x14ac:dyDescent="0.25">
      <c r="A42" s="229">
        <v>2018</v>
      </c>
      <c r="B42" s="249"/>
      <c r="C42" s="250"/>
      <c r="D42" s="249"/>
      <c r="E42" s="249"/>
      <c r="F42" s="249"/>
      <c r="G42" s="249"/>
      <c r="H42" s="249"/>
      <c r="I42" s="249"/>
    </row>
    <row r="43" spans="1:12" x14ac:dyDescent="0.25">
      <c r="A43" s="501" t="s">
        <v>611</v>
      </c>
      <c r="B43" s="250">
        <v>98.7</v>
      </c>
      <c r="C43" s="250">
        <v>102.5</v>
      </c>
      <c r="D43" s="250">
        <v>70.900000000000006</v>
      </c>
      <c r="E43" s="250">
        <v>71.900000000000006</v>
      </c>
      <c r="F43" s="250">
        <v>82.2</v>
      </c>
      <c r="G43" s="250">
        <v>84</v>
      </c>
      <c r="H43" s="250">
        <v>108.5</v>
      </c>
      <c r="I43" s="250">
        <v>122.4</v>
      </c>
    </row>
    <row r="44" spans="1:12" s="342" customFormat="1" x14ac:dyDescent="0.25">
      <c r="A44" s="501" t="s">
        <v>392</v>
      </c>
      <c r="B44" s="250">
        <v>108.4</v>
      </c>
      <c r="C44" s="250">
        <v>95.5</v>
      </c>
      <c r="D44" s="250">
        <v>104.5</v>
      </c>
      <c r="E44" s="250">
        <v>109.5</v>
      </c>
      <c r="F44" s="250">
        <v>100</v>
      </c>
      <c r="G44" s="250">
        <v>88.7</v>
      </c>
      <c r="H44" s="250">
        <v>111.2</v>
      </c>
      <c r="I44" s="250">
        <v>118.6</v>
      </c>
    </row>
    <row r="45" spans="1:12" s="342" customFormat="1" x14ac:dyDescent="0.25">
      <c r="A45" s="501" t="s">
        <v>382</v>
      </c>
      <c r="B45" s="250">
        <v>89.9</v>
      </c>
      <c r="C45" s="250">
        <v>81</v>
      </c>
      <c r="D45" s="250">
        <v>65.900000000000006</v>
      </c>
      <c r="E45" s="250">
        <v>68.400000000000006</v>
      </c>
      <c r="F45" s="250">
        <v>116.4</v>
      </c>
      <c r="G45" s="250">
        <v>122.4</v>
      </c>
      <c r="H45" s="250">
        <v>102.5</v>
      </c>
      <c r="I45" s="250">
        <v>112</v>
      </c>
    </row>
    <row r="46" spans="1:12" s="342" customFormat="1" x14ac:dyDescent="0.25">
      <c r="A46" s="501" t="s">
        <v>602</v>
      </c>
      <c r="B46" s="305">
        <v>80.2</v>
      </c>
      <c r="C46" s="305">
        <v>74.3</v>
      </c>
      <c r="D46" s="305">
        <v>74.2</v>
      </c>
      <c r="E46" s="305">
        <v>78.3</v>
      </c>
      <c r="F46" s="305">
        <v>166.3</v>
      </c>
      <c r="G46" s="305">
        <v>150.69999999999999</v>
      </c>
      <c r="H46" s="305">
        <v>119.6</v>
      </c>
      <c r="I46" s="305">
        <v>115.2</v>
      </c>
      <c r="J46" s="461"/>
      <c r="K46" s="461"/>
      <c r="L46" s="461"/>
    </row>
    <row r="47" spans="1:12" s="342" customFormat="1" x14ac:dyDescent="0.25">
      <c r="A47" s="501" t="s">
        <v>384</v>
      </c>
      <c r="B47" s="305">
        <v>101.3</v>
      </c>
      <c r="C47" s="473">
        <v>94</v>
      </c>
      <c r="D47" s="305">
        <v>82.1</v>
      </c>
      <c r="E47" s="305">
        <v>85.4</v>
      </c>
      <c r="F47" s="305">
        <v>112.4</v>
      </c>
      <c r="G47" s="305">
        <v>114.3</v>
      </c>
      <c r="H47" s="305">
        <v>115.1</v>
      </c>
      <c r="I47" s="473">
        <v>111</v>
      </c>
      <c r="J47" s="461"/>
      <c r="K47" s="461"/>
      <c r="L47" s="461"/>
    </row>
    <row r="48" spans="1:12" s="342" customFormat="1" x14ac:dyDescent="0.25">
      <c r="A48" s="501" t="s">
        <v>385</v>
      </c>
      <c r="B48" s="305">
        <v>81.3</v>
      </c>
      <c r="C48" s="473">
        <v>71</v>
      </c>
      <c r="D48" s="305">
        <v>77.3</v>
      </c>
      <c r="E48" s="305">
        <v>66</v>
      </c>
      <c r="F48" s="305">
        <v>101.1</v>
      </c>
      <c r="G48" s="305">
        <v>95.5</v>
      </c>
      <c r="H48" s="305">
        <v>110.6</v>
      </c>
      <c r="I48" s="473">
        <v>101.1</v>
      </c>
    </row>
    <row r="49" spans="1:15" x14ac:dyDescent="0.25">
      <c r="A49" s="501" t="s">
        <v>654</v>
      </c>
      <c r="B49" s="473">
        <v>79.599999999999994</v>
      </c>
      <c r="C49" s="473">
        <v>69.5</v>
      </c>
      <c r="D49" s="473">
        <v>91.1</v>
      </c>
      <c r="E49" s="473">
        <v>87</v>
      </c>
      <c r="F49" s="473">
        <v>84.6</v>
      </c>
      <c r="G49" s="473">
        <v>85.6</v>
      </c>
      <c r="H49" s="473">
        <v>121.4</v>
      </c>
      <c r="I49" s="473">
        <v>126.5</v>
      </c>
      <c r="J49" s="563"/>
      <c r="K49" s="342"/>
      <c r="L49" s="342"/>
      <c r="M49" s="342"/>
      <c r="N49" s="342"/>
      <c r="O49" s="342"/>
    </row>
    <row r="50" spans="1:15" s="342" customFormat="1" x14ac:dyDescent="0.25">
      <c r="A50" s="501" t="s">
        <v>387</v>
      </c>
      <c r="B50" s="473">
        <v>91.846522781774581</v>
      </c>
      <c r="C50" s="473">
        <v>85.140997830802604</v>
      </c>
      <c r="D50" s="473">
        <v>87.92042926318544</v>
      </c>
      <c r="E50" s="473">
        <v>89.433752775721686</v>
      </c>
      <c r="F50" s="473">
        <v>108.59188544152745</v>
      </c>
      <c r="G50" s="473">
        <v>112.5874125874126</v>
      </c>
      <c r="H50" s="473">
        <v>106.45390434483315</v>
      </c>
      <c r="I50" s="473">
        <v>109.6101186595384</v>
      </c>
    </row>
    <row r="51" spans="1:15" s="342" customFormat="1" x14ac:dyDescent="0.25">
      <c r="A51" s="501" t="s">
        <v>388</v>
      </c>
      <c r="B51" s="473">
        <v>75.862068965517238</v>
      </c>
      <c r="C51" s="473">
        <v>71.897989210397256</v>
      </c>
      <c r="D51" s="473">
        <v>82.585987261146499</v>
      </c>
      <c r="E51" s="473">
        <v>85.946138755127507</v>
      </c>
      <c r="F51" s="473">
        <v>93.444909344490938</v>
      </c>
      <c r="G51" s="473">
        <v>93.798449612403104</v>
      </c>
      <c r="H51" s="473">
        <v>114.21499956905923</v>
      </c>
      <c r="I51" s="473">
        <v>111.59397796057738</v>
      </c>
    </row>
    <row r="52" spans="1:15" x14ac:dyDescent="0.25">
      <c r="A52" s="660" t="s">
        <v>1245</v>
      </c>
      <c r="B52" s="766">
        <v>93.487109905020347</v>
      </c>
      <c r="C52" s="766">
        <v>84.481792717086847</v>
      </c>
      <c r="D52" s="766">
        <v>92.531060387171337</v>
      </c>
      <c r="E52" s="766">
        <v>101.9469405220368</v>
      </c>
      <c r="F52" s="766">
        <v>109.38628158844766</v>
      </c>
      <c r="G52" s="766">
        <v>102.85714285714286</v>
      </c>
      <c r="H52" s="766">
        <v>111.86949867412281</v>
      </c>
      <c r="I52" s="766">
        <v>107.33041575492341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G15" sqref="G15"/>
    </sheetView>
  </sheetViews>
  <sheetFormatPr defaultRowHeight="15" x14ac:dyDescent="0.25"/>
  <cols>
    <col min="1" max="2" width="9.140625" style="100"/>
    <col min="3" max="3" width="18.140625" style="100" customWidth="1"/>
    <col min="4" max="16384" width="9.140625" style="100"/>
  </cols>
  <sheetData>
    <row r="1" spans="1:4" x14ac:dyDescent="0.25">
      <c r="A1" s="209" t="s">
        <v>1159</v>
      </c>
    </row>
    <row r="2" spans="1:4" x14ac:dyDescent="0.25">
      <c r="A2" s="210" t="s">
        <v>1158</v>
      </c>
      <c r="B2" s="106"/>
      <c r="C2" s="106"/>
      <c r="D2" s="106"/>
    </row>
    <row r="4" spans="1:4" ht="51" x14ac:dyDescent="0.25">
      <c r="A4" s="247" t="s">
        <v>115</v>
      </c>
      <c r="B4" s="247" t="s">
        <v>939</v>
      </c>
      <c r="C4" s="343" t="s">
        <v>940</v>
      </c>
    </row>
    <row r="5" spans="1:4" ht="26.25" x14ac:dyDescent="0.25">
      <c r="A5" s="344">
        <v>2017</v>
      </c>
      <c r="B5" s="340" t="s">
        <v>659</v>
      </c>
      <c r="C5" s="626">
        <v>2118775.52</v>
      </c>
    </row>
    <row r="6" spans="1:4" ht="26.25" x14ac:dyDescent="0.25">
      <c r="A6" s="106"/>
      <c r="B6" s="340" t="s">
        <v>754</v>
      </c>
      <c r="C6" s="626">
        <v>2248639.9499999997</v>
      </c>
    </row>
    <row r="7" spans="1:4" ht="26.25" x14ac:dyDescent="0.25">
      <c r="B7" s="340" t="s">
        <v>660</v>
      </c>
      <c r="C7" s="626">
        <v>2190874.83</v>
      </c>
    </row>
    <row r="8" spans="1:4" ht="26.25" x14ac:dyDescent="0.25">
      <c r="B8" s="340" t="s">
        <v>687</v>
      </c>
      <c r="C8" s="626">
        <v>2324971.4700000002</v>
      </c>
    </row>
    <row r="9" spans="1:4" ht="26.25" x14ac:dyDescent="0.25">
      <c r="B9" s="340" t="s">
        <v>656</v>
      </c>
      <c r="C9" s="626">
        <v>2010400</v>
      </c>
    </row>
    <row r="10" spans="1:4" ht="26.25" x14ac:dyDescent="0.25">
      <c r="B10" s="340" t="s">
        <v>576</v>
      </c>
      <c r="C10" s="626">
        <v>2177800</v>
      </c>
    </row>
    <row r="11" spans="1:4" ht="26.25" x14ac:dyDescent="0.25">
      <c r="B11" s="340" t="s">
        <v>686</v>
      </c>
      <c r="C11" s="626">
        <v>2398200</v>
      </c>
    </row>
    <row r="12" spans="1:4" ht="26.25" x14ac:dyDescent="0.25">
      <c r="B12" s="340" t="s">
        <v>658</v>
      </c>
      <c r="C12" s="626">
        <v>2425732.2200000002</v>
      </c>
    </row>
    <row r="13" spans="1:4" ht="26.25" x14ac:dyDescent="0.25">
      <c r="B13" s="340" t="s">
        <v>688</v>
      </c>
      <c r="C13" s="626">
        <v>2110195.1399999997</v>
      </c>
    </row>
    <row r="14" spans="1:4" ht="26.25" x14ac:dyDescent="0.25">
      <c r="B14" s="340" t="s">
        <v>752</v>
      </c>
      <c r="C14" s="626">
        <v>2402333.8199999998</v>
      </c>
    </row>
    <row r="15" spans="1:4" ht="26.25" x14ac:dyDescent="0.25">
      <c r="A15" s="344">
        <v>2018</v>
      </c>
      <c r="B15" s="340" t="s">
        <v>892</v>
      </c>
      <c r="C15" s="626">
        <v>2338329.6800000002</v>
      </c>
    </row>
    <row r="16" spans="1:4" ht="26.25" x14ac:dyDescent="0.25">
      <c r="B16" s="340" t="s">
        <v>655</v>
      </c>
      <c r="C16" s="626">
        <f>[1]Klanice!BE9462+[1]Klanice!BE9467+[1]Klanice!BE9476+[1]Klanice!BE9481</f>
        <v>2078476.2600000002</v>
      </c>
    </row>
    <row r="17" spans="2:3" ht="26.25" x14ac:dyDescent="0.25">
      <c r="B17" s="340" t="s">
        <v>659</v>
      </c>
      <c r="C17" s="626">
        <v>2208490.52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19" workbookViewId="0">
      <selection activeCell="D27" sqref="D27"/>
    </sheetView>
  </sheetViews>
  <sheetFormatPr defaultRowHeight="15" x14ac:dyDescent="0.25"/>
  <cols>
    <col min="1" max="1" width="9.140625" style="100"/>
    <col min="2" max="2" width="10" style="100" customWidth="1"/>
    <col min="3" max="3" width="12.85546875" style="100" customWidth="1"/>
    <col min="4" max="6" width="9.140625" style="100"/>
    <col min="7" max="8" width="11.42578125" style="100" customWidth="1"/>
    <col min="9" max="9" width="14" style="100" customWidth="1"/>
    <col min="10" max="10" width="9.140625" style="100"/>
    <col min="11" max="11" width="11.42578125" style="100" customWidth="1"/>
    <col min="12" max="12" width="9.140625" style="100"/>
    <col min="13" max="13" width="9.140625" style="100" customWidth="1"/>
    <col min="14" max="16384" width="9.140625" style="100"/>
  </cols>
  <sheetData>
    <row r="1" spans="1:11" x14ac:dyDescent="0.25">
      <c r="A1" s="564" t="s">
        <v>201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</row>
    <row r="2" spans="1:11" x14ac:dyDescent="0.25">
      <c r="A2" s="566" t="s">
        <v>202</v>
      </c>
      <c r="B2" s="567"/>
      <c r="C2" s="567"/>
      <c r="D2" s="567"/>
      <c r="E2" s="565"/>
      <c r="F2" s="565"/>
      <c r="G2" s="565"/>
      <c r="H2" s="565"/>
      <c r="I2" s="565"/>
      <c r="J2" s="565"/>
      <c r="K2" s="565"/>
    </row>
    <row r="3" spans="1:11" x14ac:dyDescent="0.25">
      <c r="A3" s="568"/>
      <c r="B3" s="568"/>
      <c r="C3" s="568"/>
      <c r="D3" s="568"/>
      <c r="E3" s="567"/>
      <c r="F3" s="567"/>
      <c r="G3" s="567"/>
      <c r="H3" s="565"/>
      <c r="I3" s="565"/>
      <c r="J3" s="565"/>
      <c r="K3" s="569" t="s">
        <v>203</v>
      </c>
    </row>
    <row r="4" spans="1:11" ht="25.5" x14ac:dyDescent="0.25">
      <c r="A4" s="974"/>
      <c r="B4" s="968" t="s">
        <v>131</v>
      </c>
      <c r="C4" s="570" t="s">
        <v>204</v>
      </c>
      <c r="D4" s="968" t="s">
        <v>205</v>
      </c>
      <c r="E4" s="968" t="s">
        <v>206</v>
      </c>
      <c r="F4" s="968" t="s">
        <v>207</v>
      </c>
      <c r="G4" s="968" t="s">
        <v>208</v>
      </c>
      <c r="H4" s="968" t="s">
        <v>209</v>
      </c>
      <c r="I4" s="968" t="s">
        <v>210</v>
      </c>
      <c r="J4" s="968" t="s">
        <v>211</v>
      </c>
      <c r="K4" s="971" t="s">
        <v>212</v>
      </c>
    </row>
    <row r="5" spans="1:11" x14ac:dyDescent="0.25">
      <c r="A5" s="975"/>
      <c r="B5" s="969"/>
      <c r="C5" s="571" t="s">
        <v>213</v>
      </c>
      <c r="D5" s="969"/>
      <c r="E5" s="969"/>
      <c r="F5" s="969"/>
      <c r="G5" s="969"/>
      <c r="H5" s="969"/>
      <c r="I5" s="969"/>
      <c r="J5" s="969"/>
      <c r="K5" s="972"/>
    </row>
    <row r="6" spans="1:11" ht="25.5" x14ac:dyDescent="0.25">
      <c r="A6" s="976"/>
      <c r="B6" s="970"/>
      <c r="C6" s="572" t="s">
        <v>214</v>
      </c>
      <c r="D6" s="970"/>
      <c r="E6" s="970"/>
      <c r="F6" s="970"/>
      <c r="G6" s="970"/>
      <c r="H6" s="970"/>
      <c r="I6" s="970"/>
      <c r="J6" s="970"/>
      <c r="K6" s="973"/>
    </row>
    <row r="7" spans="1:11" x14ac:dyDescent="0.25">
      <c r="A7" s="230">
        <v>2013</v>
      </c>
      <c r="B7" s="231">
        <v>18680122</v>
      </c>
      <c r="C7" s="231">
        <v>444021</v>
      </c>
      <c r="D7" s="231">
        <v>9131052</v>
      </c>
      <c r="E7" s="231">
        <v>4116341</v>
      </c>
      <c r="F7" s="231">
        <v>150972</v>
      </c>
      <c r="G7" s="231">
        <v>199588</v>
      </c>
      <c r="H7" s="231">
        <v>1463880</v>
      </c>
      <c r="I7" s="231">
        <v>2054332</v>
      </c>
      <c r="J7" s="231">
        <v>488458</v>
      </c>
      <c r="K7" s="231">
        <v>631478</v>
      </c>
    </row>
    <row r="8" spans="1:11" x14ac:dyDescent="0.25">
      <c r="A8" s="230">
        <v>2014</v>
      </c>
      <c r="B8" s="231">
        <v>16973710</v>
      </c>
      <c r="C8" s="231">
        <v>316084</v>
      </c>
      <c r="D8" s="231">
        <v>7429921</v>
      </c>
      <c r="E8" s="231">
        <v>3527113</v>
      </c>
      <c r="F8" s="231">
        <v>166006</v>
      </c>
      <c r="G8" s="231">
        <v>193512</v>
      </c>
      <c r="H8" s="231">
        <v>1516972</v>
      </c>
      <c r="I8" s="231">
        <v>2049933</v>
      </c>
      <c r="J8" s="231">
        <v>531668</v>
      </c>
      <c r="K8" s="231">
        <v>1242501</v>
      </c>
    </row>
    <row r="9" spans="1:11" x14ac:dyDescent="0.25">
      <c r="A9" s="230">
        <v>2015</v>
      </c>
      <c r="B9" s="231">
        <v>17645024</v>
      </c>
      <c r="C9" s="231">
        <v>274428</v>
      </c>
      <c r="D9" s="231">
        <v>7105614</v>
      </c>
      <c r="E9" s="231">
        <v>3803735</v>
      </c>
      <c r="F9" s="231">
        <v>180483</v>
      </c>
      <c r="G9" s="231">
        <v>186632</v>
      </c>
      <c r="H9" s="231">
        <v>1450084</v>
      </c>
      <c r="I9" s="231">
        <v>2145023</v>
      </c>
      <c r="J9" s="231">
        <v>588816</v>
      </c>
      <c r="K9" s="231">
        <v>1910209</v>
      </c>
    </row>
    <row r="10" spans="1:11" x14ac:dyDescent="0.25">
      <c r="A10" s="230">
        <v>2016</v>
      </c>
      <c r="B10" s="231">
        <v>18026006</v>
      </c>
      <c r="C10" s="231">
        <v>236435</v>
      </c>
      <c r="D10" s="231">
        <v>6392732</v>
      </c>
      <c r="E10" s="231">
        <v>3376660</v>
      </c>
      <c r="F10" s="231">
        <v>191319</v>
      </c>
      <c r="G10" s="231">
        <v>267962</v>
      </c>
      <c r="H10" s="231">
        <v>1700554</v>
      </c>
      <c r="I10" s="231">
        <v>2079384</v>
      </c>
      <c r="J10" s="231">
        <v>645576</v>
      </c>
      <c r="K10" s="231">
        <v>3135384</v>
      </c>
    </row>
    <row r="11" spans="1:11" x14ac:dyDescent="0.25">
      <c r="A11" s="230">
        <v>2017</v>
      </c>
      <c r="B11" s="231">
        <v>19009834</v>
      </c>
      <c r="C11" s="231">
        <v>287682</v>
      </c>
      <c r="D11" s="231">
        <v>6272860</v>
      </c>
      <c r="E11" s="231">
        <v>3660623</v>
      </c>
      <c r="F11" s="231">
        <v>205850</v>
      </c>
      <c r="G11" s="231">
        <v>229808</v>
      </c>
      <c r="H11" s="231">
        <v>1701305</v>
      </c>
      <c r="I11" s="231">
        <v>2149819</v>
      </c>
      <c r="J11" s="231">
        <v>635252</v>
      </c>
      <c r="K11" s="231">
        <v>3866635</v>
      </c>
    </row>
    <row r="12" spans="1:11" x14ac:dyDescent="0.25">
      <c r="A12" s="363"/>
      <c r="B12" s="573"/>
      <c r="C12" s="573"/>
      <c r="D12" s="573"/>
      <c r="E12" s="573"/>
      <c r="F12" s="573"/>
      <c r="G12" s="573"/>
      <c r="H12" s="573"/>
      <c r="I12" s="573"/>
      <c r="J12" s="573"/>
      <c r="K12" s="573"/>
    </row>
    <row r="13" spans="1:11" x14ac:dyDescent="0.25">
      <c r="A13" s="447">
        <v>2017</v>
      </c>
      <c r="B13" s="671"/>
      <c r="C13" s="671"/>
      <c r="D13" s="671"/>
      <c r="E13" s="671"/>
      <c r="F13" s="671"/>
      <c r="G13" s="671"/>
      <c r="H13" s="671"/>
      <c r="I13" s="671"/>
      <c r="J13" s="671"/>
      <c r="K13" s="671"/>
    </row>
    <row r="14" spans="1:11" x14ac:dyDescent="0.25">
      <c r="A14" s="362" t="s">
        <v>389</v>
      </c>
      <c r="B14" s="671">
        <v>1979248</v>
      </c>
      <c r="C14" s="671">
        <v>31120</v>
      </c>
      <c r="D14" s="671">
        <v>743665</v>
      </c>
      <c r="E14" s="671">
        <v>381576</v>
      </c>
      <c r="F14" s="671">
        <v>33141</v>
      </c>
      <c r="G14" s="671">
        <v>22627</v>
      </c>
      <c r="H14" s="671">
        <v>169966</v>
      </c>
      <c r="I14" s="671">
        <v>198161</v>
      </c>
      <c r="J14" s="671">
        <v>53750</v>
      </c>
      <c r="K14" s="671">
        <v>345242</v>
      </c>
    </row>
    <row r="15" spans="1:11" x14ac:dyDescent="0.25">
      <c r="A15" s="362" t="s">
        <v>390</v>
      </c>
      <c r="B15" s="671">
        <v>1553392</v>
      </c>
      <c r="C15" s="671">
        <v>26363</v>
      </c>
      <c r="D15" s="671">
        <v>493950</v>
      </c>
      <c r="E15" s="671">
        <v>306369</v>
      </c>
      <c r="F15" s="671">
        <v>21801</v>
      </c>
      <c r="G15" s="671">
        <v>27940</v>
      </c>
      <c r="H15" s="671">
        <v>159863</v>
      </c>
      <c r="I15" s="671">
        <v>181261</v>
      </c>
      <c r="J15" s="671">
        <v>57736</v>
      </c>
      <c r="K15" s="671">
        <v>278109</v>
      </c>
    </row>
    <row r="16" spans="1:11" x14ac:dyDescent="0.25">
      <c r="A16" s="362" t="s">
        <v>391</v>
      </c>
      <c r="B16" s="671">
        <v>1642344</v>
      </c>
      <c r="C16" s="671">
        <v>28132</v>
      </c>
      <c r="D16" s="671">
        <v>406174</v>
      </c>
      <c r="E16" s="671">
        <v>347685</v>
      </c>
      <c r="F16" s="671">
        <v>19913</v>
      </c>
      <c r="G16" s="671">
        <v>28889</v>
      </c>
      <c r="H16" s="671">
        <v>132396</v>
      </c>
      <c r="I16" s="671">
        <v>184630</v>
      </c>
      <c r="J16" s="671">
        <v>59025</v>
      </c>
      <c r="K16" s="671">
        <v>435500</v>
      </c>
    </row>
    <row r="17" spans="1:11" x14ac:dyDescent="0.25">
      <c r="A17" s="447">
        <v>2018</v>
      </c>
      <c r="B17" s="671"/>
      <c r="C17" s="671"/>
      <c r="D17" s="671"/>
      <c r="E17" s="671"/>
      <c r="F17" s="671"/>
      <c r="G17" s="671"/>
      <c r="H17" s="671"/>
      <c r="I17" s="671"/>
      <c r="J17" s="671"/>
      <c r="K17" s="671"/>
    </row>
    <row r="18" spans="1:11" x14ac:dyDescent="0.25">
      <c r="A18" s="362" t="s">
        <v>376</v>
      </c>
      <c r="B18" s="671">
        <v>1335439</v>
      </c>
      <c r="C18" s="671">
        <v>27446</v>
      </c>
      <c r="D18" s="671">
        <v>327799</v>
      </c>
      <c r="E18" s="671">
        <v>267424</v>
      </c>
      <c r="F18" s="671">
        <v>16028</v>
      </c>
      <c r="G18" s="671">
        <v>31433</v>
      </c>
      <c r="H18" s="671">
        <v>136726</v>
      </c>
      <c r="I18" s="671">
        <v>182338</v>
      </c>
      <c r="J18" s="671">
        <v>57489</v>
      </c>
      <c r="K18" s="671">
        <v>288756</v>
      </c>
    </row>
    <row r="19" spans="1:11" x14ac:dyDescent="0.25">
      <c r="A19" s="362" t="s">
        <v>392</v>
      </c>
      <c r="B19" s="671">
        <v>1056058</v>
      </c>
      <c r="C19" s="671">
        <v>22437</v>
      </c>
      <c r="D19" s="671">
        <v>261924</v>
      </c>
      <c r="E19" s="671">
        <v>216125</v>
      </c>
      <c r="F19" s="671">
        <v>11110</v>
      </c>
      <c r="G19" s="671">
        <v>25385</v>
      </c>
      <c r="H19" s="671">
        <v>104408</v>
      </c>
      <c r="I19" s="671">
        <v>156609</v>
      </c>
      <c r="J19" s="671">
        <v>44092</v>
      </c>
      <c r="K19" s="671">
        <v>213970</v>
      </c>
    </row>
    <row r="20" spans="1:11" x14ac:dyDescent="0.25">
      <c r="A20" s="362" t="s">
        <v>382</v>
      </c>
      <c r="B20" s="671">
        <v>1211926</v>
      </c>
      <c r="C20" s="671">
        <v>26971</v>
      </c>
      <c r="D20" s="671">
        <v>300732</v>
      </c>
      <c r="E20" s="671">
        <v>246203</v>
      </c>
      <c r="F20" s="671">
        <v>10427</v>
      </c>
      <c r="G20" s="671">
        <v>26425</v>
      </c>
      <c r="H20" s="671">
        <v>118993</v>
      </c>
      <c r="I20" s="671">
        <v>174344</v>
      </c>
      <c r="J20" s="671">
        <v>47495</v>
      </c>
      <c r="K20" s="671">
        <v>260337</v>
      </c>
    </row>
    <row r="21" spans="1:11" x14ac:dyDescent="0.25">
      <c r="A21" s="362" t="s">
        <v>1066</v>
      </c>
      <c r="B21" s="671">
        <v>1310257</v>
      </c>
      <c r="C21" s="671">
        <v>26150</v>
      </c>
      <c r="D21" s="671">
        <v>358709</v>
      </c>
      <c r="E21" s="671">
        <v>228007</v>
      </c>
      <c r="F21" s="671">
        <v>10771</v>
      </c>
      <c r="G21" s="671">
        <v>23304</v>
      </c>
      <c r="H21" s="671">
        <v>145134</v>
      </c>
      <c r="I21" s="671">
        <v>187304</v>
      </c>
      <c r="J21" s="671">
        <v>40842</v>
      </c>
      <c r="K21" s="671">
        <v>290036</v>
      </c>
    </row>
    <row r="22" spans="1:11" x14ac:dyDescent="0.25">
      <c r="A22" s="362" t="s">
        <v>384</v>
      </c>
      <c r="B22" s="671">
        <v>1883808</v>
      </c>
      <c r="C22" s="671">
        <v>33671</v>
      </c>
      <c r="D22" s="671">
        <v>655768</v>
      </c>
      <c r="E22" s="671">
        <v>491123</v>
      </c>
      <c r="F22" s="671">
        <v>10515</v>
      </c>
      <c r="G22" s="671">
        <v>15485</v>
      </c>
      <c r="H22" s="671">
        <v>107511</v>
      </c>
      <c r="I22" s="671">
        <v>175623</v>
      </c>
      <c r="J22" s="671">
        <v>67609</v>
      </c>
      <c r="K22" s="671">
        <v>326503</v>
      </c>
    </row>
    <row r="23" spans="1:11" x14ac:dyDescent="0.25">
      <c r="A23" s="362" t="s">
        <v>1110</v>
      </c>
      <c r="B23" s="362">
        <v>1676349</v>
      </c>
      <c r="C23" s="362">
        <v>29476</v>
      </c>
      <c r="D23" s="362">
        <v>591571</v>
      </c>
      <c r="E23" s="362">
        <v>308570</v>
      </c>
      <c r="F23" s="362">
        <v>11152</v>
      </c>
      <c r="G23" s="362">
        <v>14507</v>
      </c>
      <c r="H23" s="362">
        <v>118139</v>
      </c>
      <c r="I23" s="362">
        <v>185960</v>
      </c>
      <c r="J23" s="362">
        <v>54766</v>
      </c>
      <c r="K23" s="362">
        <v>362212</v>
      </c>
    </row>
    <row r="24" spans="1:11" x14ac:dyDescent="0.25">
      <c r="A24" s="362" t="s">
        <v>741</v>
      </c>
      <c r="B24" s="362">
        <v>1414693</v>
      </c>
      <c r="C24" s="362">
        <v>27371</v>
      </c>
      <c r="D24" s="362">
        <v>539604</v>
      </c>
      <c r="E24" s="362">
        <v>291829</v>
      </c>
      <c r="F24" s="362">
        <v>13765</v>
      </c>
      <c r="G24" s="362">
        <v>12381</v>
      </c>
      <c r="H24" s="362">
        <v>100852</v>
      </c>
      <c r="I24" s="362">
        <v>161299</v>
      </c>
      <c r="J24" s="362">
        <v>57903</v>
      </c>
      <c r="K24" s="362">
        <v>209690</v>
      </c>
    </row>
    <row r="25" spans="1:11" x14ac:dyDescent="0.25">
      <c r="A25" s="362" t="s">
        <v>387</v>
      </c>
      <c r="B25" s="362">
        <v>1433846</v>
      </c>
      <c r="C25" s="362">
        <v>28778</v>
      </c>
      <c r="D25" s="362">
        <v>573219</v>
      </c>
      <c r="E25" s="362">
        <v>274176</v>
      </c>
      <c r="F25" s="362">
        <v>16843</v>
      </c>
      <c r="G25" s="362">
        <v>16212</v>
      </c>
      <c r="H25" s="362">
        <v>103675</v>
      </c>
      <c r="I25" s="362">
        <v>185654</v>
      </c>
      <c r="J25" s="362">
        <v>61071</v>
      </c>
      <c r="K25" s="362">
        <v>174220</v>
      </c>
    </row>
    <row r="26" spans="1:11" x14ac:dyDescent="0.25">
      <c r="A26" s="362" t="s">
        <v>1232</v>
      </c>
      <c r="B26" s="362">
        <v>1362413</v>
      </c>
      <c r="C26" s="362">
        <v>35902</v>
      </c>
      <c r="D26" s="362">
        <v>527672</v>
      </c>
      <c r="E26" s="362">
        <v>268242</v>
      </c>
      <c r="F26" s="362">
        <v>23795</v>
      </c>
      <c r="G26" s="362">
        <v>18803</v>
      </c>
      <c r="H26" s="362">
        <v>102882</v>
      </c>
      <c r="I26" s="362">
        <v>188659</v>
      </c>
      <c r="J26" s="362">
        <v>56427</v>
      </c>
      <c r="K26" s="362">
        <v>140031</v>
      </c>
    </row>
    <row r="27" spans="1:11" x14ac:dyDescent="0.25">
      <c r="A27" s="362" t="s">
        <v>1245</v>
      </c>
      <c r="B27" s="362">
        <v>1370108</v>
      </c>
      <c r="C27" s="362">
        <v>28386</v>
      </c>
      <c r="D27" s="362">
        <v>511775</v>
      </c>
      <c r="E27" s="362">
        <v>257897</v>
      </c>
      <c r="F27" s="362">
        <v>19025</v>
      </c>
      <c r="G27" s="362">
        <v>29923</v>
      </c>
      <c r="H27" s="362">
        <v>97849</v>
      </c>
      <c r="I27" s="362">
        <v>186565</v>
      </c>
      <c r="J27" s="362">
        <v>57780</v>
      </c>
      <c r="K27" s="362">
        <v>180909</v>
      </c>
    </row>
    <row r="28" spans="1:11" ht="25.5" x14ac:dyDescent="0.25">
      <c r="A28" s="398" t="s">
        <v>587</v>
      </c>
      <c r="B28" s="398"/>
      <c r="C28" s="398"/>
      <c r="D28" s="398"/>
      <c r="E28" s="398"/>
      <c r="F28" s="398"/>
      <c r="G28" s="398"/>
      <c r="H28" s="398"/>
      <c r="I28" s="398"/>
      <c r="J28" s="398"/>
      <c r="K28" s="398"/>
    </row>
    <row r="29" spans="1:11" x14ac:dyDescent="0.25">
      <c r="A29" s="447">
        <v>2013</v>
      </c>
      <c r="B29" s="383">
        <v>106.2</v>
      </c>
      <c r="C29" s="383">
        <v>59.4</v>
      </c>
      <c r="D29" s="382">
        <v>117</v>
      </c>
      <c r="E29" s="383">
        <v>124.7</v>
      </c>
      <c r="F29" s="383">
        <v>74.7</v>
      </c>
      <c r="G29" s="383">
        <v>100.7</v>
      </c>
      <c r="H29" s="383">
        <v>81.7</v>
      </c>
      <c r="I29" s="383">
        <v>90.3</v>
      </c>
      <c r="J29" s="383">
        <v>106.4</v>
      </c>
      <c r="K29" s="383">
        <v>78.7</v>
      </c>
    </row>
    <row r="30" spans="1:11" x14ac:dyDescent="0.25">
      <c r="A30" s="447">
        <v>2014</v>
      </c>
      <c r="B30" s="382">
        <v>90.9</v>
      </c>
      <c r="C30" s="382">
        <v>71.2</v>
      </c>
      <c r="D30" s="382">
        <v>81.400000000000006</v>
      </c>
      <c r="E30" s="382">
        <v>85.7</v>
      </c>
      <c r="F30" s="382">
        <v>110</v>
      </c>
      <c r="G30" s="382">
        <v>97</v>
      </c>
      <c r="H30" s="382">
        <v>103.6</v>
      </c>
      <c r="I30" s="382">
        <v>99.8</v>
      </c>
      <c r="J30" s="382">
        <v>108.8</v>
      </c>
      <c r="K30" s="382">
        <v>196.8</v>
      </c>
    </row>
    <row r="31" spans="1:11" x14ac:dyDescent="0.25">
      <c r="A31" s="447">
        <v>2015</v>
      </c>
      <c r="B31" s="382">
        <v>104</v>
      </c>
      <c r="C31" s="382">
        <v>86.8</v>
      </c>
      <c r="D31" s="382">
        <v>95.6</v>
      </c>
      <c r="E31" s="382">
        <v>107.8</v>
      </c>
      <c r="F31" s="382">
        <v>108.7</v>
      </c>
      <c r="G31" s="382">
        <v>96.4</v>
      </c>
      <c r="H31" s="383">
        <v>95.6</v>
      </c>
      <c r="I31" s="383">
        <v>104.6</v>
      </c>
      <c r="J31" s="383">
        <v>110.7</v>
      </c>
      <c r="K31" s="383">
        <v>153.69999999999999</v>
      </c>
    </row>
    <row r="32" spans="1:11" x14ac:dyDescent="0.25">
      <c r="A32" s="447">
        <v>2016</v>
      </c>
      <c r="B32" s="382">
        <v>102.2</v>
      </c>
      <c r="C32" s="382">
        <v>86.2</v>
      </c>
      <c r="D32" s="382">
        <v>90</v>
      </c>
      <c r="E32" s="382">
        <v>88.8</v>
      </c>
      <c r="F32" s="382">
        <v>106</v>
      </c>
      <c r="G32" s="382">
        <v>143.6</v>
      </c>
      <c r="H32" s="383">
        <v>117.3</v>
      </c>
      <c r="I32" s="383">
        <v>96.9</v>
      </c>
      <c r="J32" s="383">
        <v>109.6</v>
      </c>
      <c r="K32" s="383">
        <v>164.1</v>
      </c>
    </row>
    <row r="33" spans="1:11" x14ac:dyDescent="0.25">
      <c r="A33" s="447">
        <v>2017</v>
      </c>
      <c r="B33" s="382">
        <v>105.5</v>
      </c>
      <c r="C33" s="382">
        <v>121.7</v>
      </c>
      <c r="D33" s="382">
        <v>98.1</v>
      </c>
      <c r="E33" s="382">
        <v>108.4</v>
      </c>
      <c r="F33" s="382">
        <v>107.6</v>
      </c>
      <c r="G33" s="382">
        <v>85.8</v>
      </c>
      <c r="H33" s="382">
        <v>100</v>
      </c>
      <c r="I33" s="382">
        <v>103.4</v>
      </c>
      <c r="J33" s="382">
        <v>98.4</v>
      </c>
      <c r="K33" s="382">
        <v>123.3</v>
      </c>
    </row>
    <row r="34" spans="1:11" x14ac:dyDescent="0.25">
      <c r="A34" s="362"/>
      <c r="B34" s="126" t="s">
        <v>115</v>
      </c>
      <c r="C34" s="126"/>
      <c r="D34" s="125"/>
      <c r="E34" s="125"/>
      <c r="F34" s="126"/>
      <c r="G34" s="125"/>
      <c r="H34" s="125"/>
      <c r="I34" s="125"/>
      <c r="J34" s="125"/>
      <c r="K34" s="125"/>
    </row>
    <row r="35" spans="1:11" x14ac:dyDescent="0.25">
      <c r="A35" s="447">
        <v>2017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</row>
    <row r="36" spans="1:11" x14ac:dyDescent="0.25">
      <c r="A36" s="362" t="s">
        <v>389</v>
      </c>
      <c r="B36" s="232" t="s">
        <v>844</v>
      </c>
      <c r="C36" s="232" t="s">
        <v>845</v>
      </c>
      <c r="D36" s="232" t="s">
        <v>675</v>
      </c>
      <c r="E36" s="232" t="s">
        <v>846</v>
      </c>
      <c r="F36" s="232" t="s">
        <v>847</v>
      </c>
      <c r="G36" s="232" t="s">
        <v>848</v>
      </c>
      <c r="H36" s="232" t="s">
        <v>849</v>
      </c>
      <c r="I36" s="232" t="s">
        <v>850</v>
      </c>
      <c r="J36" s="232" t="s">
        <v>798</v>
      </c>
      <c r="K36" s="232" t="s">
        <v>791</v>
      </c>
    </row>
    <row r="37" spans="1:11" x14ac:dyDescent="0.25">
      <c r="A37" s="362" t="s">
        <v>390</v>
      </c>
      <c r="B37" s="232" t="s">
        <v>837</v>
      </c>
      <c r="C37" s="232" t="s">
        <v>863</v>
      </c>
      <c r="D37" s="232" t="s">
        <v>864</v>
      </c>
      <c r="E37" s="232" t="s">
        <v>728</v>
      </c>
      <c r="F37" s="232" t="s">
        <v>720</v>
      </c>
      <c r="G37" s="232" t="s">
        <v>749</v>
      </c>
      <c r="H37" s="232" t="s">
        <v>865</v>
      </c>
      <c r="I37" s="232" t="s">
        <v>866</v>
      </c>
      <c r="J37" s="232" t="s">
        <v>867</v>
      </c>
      <c r="K37" s="232" t="s">
        <v>868</v>
      </c>
    </row>
    <row r="38" spans="1:11" x14ac:dyDescent="0.25">
      <c r="A38" s="362" t="s">
        <v>391</v>
      </c>
      <c r="B38" s="362">
        <v>115.7</v>
      </c>
      <c r="C38" s="362">
        <v>140.1</v>
      </c>
      <c r="D38" s="362">
        <v>112.9</v>
      </c>
      <c r="E38" s="362">
        <v>114.2</v>
      </c>
      <c r="F38" s="362">
        <v>126.5</v>
      </c>
      <c r="G38" s="362">
        <v>80.099999999999994</v>
      </c>
      <c r="H38" s="362">
        <v>87.7</v>
      </c>
      <c r="I38" s="362">
        <v>104</v>
      </c>
      <c r="J38" s="362">
        <v>90.9</v>
      </c>
      <c r="K38" s="362">
        <v>150.1</v>
      </c>
    </row>
    <row r="39" spans="1:11" s="107" customFormat="1" x14ac:dyDescent="0.25"/>
    <row r="40" spans="1:11" s="107" customFormat="1" x14ac:dyDescent="0.25">
      <c r="A40" s="447">
        <v>2018</v>
      </c>
      <c r="B40" s="334"/>
      <c r="C40" s="334"/>
      <c r="D40" s="334"/>
      <c r="E40" s="334"/>
      <c r="F40" s="334"/>
      <c r="G40" s="334"/>
      <c r="H40" s="334"/>
      <c r="I40" s="334"/>
      <c r="J40" s="334"/>
      <c r="K40" s="334"/>
    </row>
    <row r="41" spans="1:11" x14ac:dyDescent="0.25">
      <c r="A41" s="362" t="s">
        <v>376</v>
      </c>
      <c r="B41" s="232">
        <v>130</v>
      </c>
      <c r="C41" s="232">
        <v>166.1</v>
      </c>
      <c r="D41" s="232">
        <v>140.4</v>
      </c>
      <c r="E41" s="232">
        <v>137.19999999999999</v>
      </c>
      <c r="F41" s="232">
        <v>153.5</v>
      </c>
      <c r="G41" s="232">
        <v>166.6</v>
      </c>
      <c r="H41" s="232">
        <v>111</v>
      </c>
      <c r="I41" s="232">
        <v>133.5</v>
      </c>
      <c r="J41" s="232">
        <v>77.400000000000006</v>
      </c>
      <c r="K41" s="232">
        <v>131.9</v>
      </c>
    </row>
    <row r="42" spans="1:11" x14ac:dyDescent="0.25">
      <c r="A42" s="362" t="s">
        <v>392</v>
      </c>
      <c r="B42" s="232">
        <v>97.6</v>
      </c>
      <c r="C42" s="232">
        <v>133.9</v>
      </c>
      <c r="D42" s="232">
        <v>99.2</v>
      </c>
      <c r="E42" s="232">
        <v>116.6</v>
      </c>
      <c r="F42" s="232">
        <v>290.8</v>
      </c>
      <c r="G42" s="232">
        <v>107.4</v>
      </c>
      <c r="H42" s="232">
        <v>80.2</v>
      </c>
      <c r="I42" s="232">
        <v>96.7</v>
      </c>
      <c r="J42" s="232">
        <v>85.5</v>
      </c>
      <c r="K42" s="232">
        <v>87.5</v>
      </c>
    </row>
    <row r="43" spans="1:11" s="107" customFormat="1" x14ac:dyDescent="0.25">
      <c r="A43" s="362" t="s">
        <v>555</v>
      </c>
      <c r="B43" s="232">
        <v>106</v>
      </c>
      <c r="C43" s="232">
        <v>130.1</v>
      </c>
      <c r="D43" s="232">
        <v>88.6</v>
      </c>
      <c r="E43" s="232">
        <v>152.80000000000001</v>
      </c>
      <c r="F43" s="232">
        <v>109.4</v>
      </c>
      <c r="G43" s="232">
        <v>139.30000000000001</v>
      </c>
      <c r="H43" s="232">
        <v>85.5</v>
      </c>
      <c r="I43" s="232">
        <v>105.9</v>
      </c>
      <c r="J43" s="232">
        <v>90.3</v>
      </c>
      <c r="K43" s="232">
        <v>85.8</v>
      </c>
    </row>
    <row r="44" spans="1:11" s="107" customFormat="1" x14ac:dyDescent="0.25">
      <c r="A44" s="362" t="s">
        <v>602</v>
      </c>
      <c r="B44" s="232">
        <v>107.5</v>
      </c>
      <c r="C44" s="232">
        <v>118.5</v>
      </c>
      <c r="D44" s="232">
        <v>103.6</v>
      </c>
      <c r="E44" s="232">
        <v>142.6</v>
      </c>
      <c r="F44" s="232">
        <v>156.6</v>
      </c>
      <c r="G44" s="232">
        <v>151.80000000000001</v>
      </c>
      <c r="H44" s="232">
        <v>107.7</v>
      </c>
      <c r="I44" s="232">
        <v>109.2</v>
      </c>
      <c r="J44" s="232">
        <v>92.5</v>
      </c>
      <c r="K44" s="232">
        <v>91.1</v>
      </c>
    </row>
    <row r="45" spans="1:11" s="107" customFormat="1" x14ac:dyDescent="0.25">
      <c r="A45" s="362" t="s">
        <v>384</v>
      </c>
      <c r="B45" s="232">
        <v>117.5</v>
      </c>
      <c r="C45" s="232">
        <v>144</v>
      </c>
      <c r="D45" s="232">
        <v>157.19999999999999</v>
      </c>
      <c r="E45" s="232">
        <v>139.6</v>
      </c>
      <c r="F45" s="232">
        <v>119.3</v>
      </c>
      <c r="G45" s="232">
        <v>114.5</v>
      </c>
      <c r="H45" s="232">
        <v>74.599999999999994</v>
      </c>
      <c r="I45" s="232">
        <v>94</v>
      </c>
      <c r="J45" s="232">
        <v>139.1</v>
      </c>
      <c r="K45" s="232">
        <v>79.900000000000006</v>
      </c>
    </row>
    <row r="46" spans="1:11" s="107" customFormat="1" x14ac:dyDescent="0.25">
      <c r="A46" s="362" t="s">
        <v>385</v>
      </c>
      <c r="B46" s="362">
        <v>94.1</v>
      </c>
      <c r="C46" s="362">
        <v>123.5</v>
      </c>
      <c r="D46" s="362">
        <v>85.9</v>
      </c>
      <c r="E46" s="362">
        <v>94.6</v>
      </c>
      <c r="F46" s="362">
        <v>137.5</v>
      </c>
      <c r="G46" s="362">
        <v>106.2</v>
      </c>
      <c r="H46" s="362">
        <v>72.3</v>
      </c>
      <c r="I46" s="362">
        <v>100.4</v>
      </c>
      <c r="J46" s="362">
        <v>122.5</v>
      </c>
      <c r="K46" s="362">
        <v>110.6</v>
      </c>
    </row>
    <row r="47" spans="1:11" s="107" customFormat="1" x14ac:dyDescent="0.25">
      <c r="A47" s="362" t="s">
        <v>386</v>
      </c>
      <c r="B47" s="362">
        <v>79.599999999999994</v>
      </c>
      <c r="C47" s="362">
        <v>120.1</v>
      </c>
      <c r="D47" s="362">
        <v>91.2</v>
      </c>
      <c r="E47" s="362">
        <v>80.3</v>
      </c>
      <c r="F47" s="362">
        <v>104.1</v>
      </c>
      <c r="G47" s="362">
        <v>102.8</v>
      </c>
      <c r="H47" s="362">
        <v>92.7</v>
      </c>
      <c r="I47" s="362">
        <v>87.2</v>
      </c>
      <c r="J47" s="362">
        <v>119.5</v>
      </c>
      <c r="K47" s="362">
        <v>57.6</v>
      </c>
    </row>
    <row r="48" spans="1:11" x14ac:dyDescent="0.25">
      <c r="A48" s="362" t="s">
        <v>387</v>
      </c>
      <c r="B48" s="362">
        <v>58.8</v>
      </c>
      <c r="C48" s="362">
        <v>107.9</v>
      </c>
      <c r="D48" s="362">
        <v>53.7</v>
      </c>
      <c r="E48" s="362">
        <v>43.5</v>
      </c>
      <c r="F48" s="362">
        <v>42.5</v>
      </c>
      <c r="G48" s="362">
        <v>108.7</v>
      </c>
      <c r="H48" s="362">
        <v>79.5</v>
      </c>
      <c r="I48" s="362">
        <v>95.2</v>
      </c>
      <c r="J48" s="362">
        <v>125.6</v>
      </c>
      <c r="K48" s="362">
        <v>61.1</v>
      </c>
    </row>
    <row r="49" spans="1:11" x14ac:dyDescent="0.25">
      <c r="A49" s="362" t="s">
        <v>1232</v>
      </c>
      <c r="B49" s="362">
        <v>77.2</v>
      </c>
      <c r="C49" s="362">
        <v>122.7</v>
      </c>
      <c r="D49" s="362">
        <v>74.099999999999994</v>
      </c>
      <c r="E49" s="362">
        <v>106.5</v>
      </c>
      <c r="F49" s="362">
        <v>77.8</v>
      </c>
      <c r="G49" s="362">
        <v>97</v>
      </c>
      <c r="H49" s="362">
        <v>62.3</v>
      </c>
      <c r="I49" s="362">
        <v>94.8</v>
      </c>
      <c r="J49" s="362">
        <v>109</v>
      </c>
      <c r="K49" s="362">
        <v>45.8</v>
      </c>
    </row>
    <row r="50" spans="1:11" x14ac:dyDescent="0.25">
      <c r="A50" s="767" t="s">
        <v>1245</v>
      </c>
      <c r="B50" s="767">
        <v>69.2</v>
      </c>
      <c r="C50" s="767">
        <v>91.2</v>
      </c>
      <c r="D50" s="767">
        <v>68.8</v>
      </c>
      <c r="E50" s="767">
        <v>67.599999999999994</v>
      </c>
      <c r="F50" s="767">
        <v>57.4</v>
      </c>
      <c r="G50" s="767">
        <v>132.19999999999999</v>
      </c>
      <c r="H50" s="767">
        <v>57.6</v>
      </c>
      <c r="I50" s="767">
        <v>94.1</v>
      </c>
      <c r="J50" s="767">
        <v>107.5</v>
      </c>
      <c r="K50" s="767">
        <v>52.4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6" workbookViewId="0">
      <selection activeCell="B50" sqref="B50"/>
    </sheetView>
  </sheetViews>
  <sheetFormatPr defaultRowHeight="15" x14ac:dyDescent="0.25"/>
  <cols>
    <col min="1" max="1" width="7.85546875" style="100" customWidth="1"/>
    <col min="2" max="2" width="9.140625" style="100" customWidth="1"/>
    <col min="3" max="3" width="12" style="100" customWidth="1"/>
    <col min="4" max="4" width="9.140625" style="100" customWidth="1"/>
    <col min="5" max="5" width="9" style="100" customWidth="1"/>
    <col min="6" max="7" width="9.140625" style="100" customWidth="1"/>
    <col min="8" max="8" width="11.5703125" style="100" customWidth="1"/>
    <col min="9" max="9" width="9.140625" style="100" customWidth="1"/>
    <col min="10" max="10" width="10.140625" style="100" customWidth="1"/>
    <col min="11" max="11" width="9.140625" style="100" customWidth="1"/>
    <col min="12" max="16384" width="9.140625" style="100"/>
  </cols>
  <sheetData>
    <row r="1" spans="1:13" x14ac:dyDescent="0.25">
      <c r="A1" s="99" t="s">
        <v>215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3" x14ac:dyDescent="0.25">
      <c r="A2" s="102" t="s">
        <v>216</v>
      </c>
      <c r="B2" s="120"/>
      <c r="C2" s="120"/>
      <c r="D2" s="120"/>
      <c r="E2" s="120"/>
      <c r="F2" s="120"/>
      <c r="G2" s="120"/>
      <c r="H2" s="178"/>
      <c r="I2" s="178"/>
      <c r="J2" s="178"/>
      <c r="K2" s="178"/>
      <c r="L2" s="178"/>
    </row>
    <row r="3" spans="1:13" x14ac:dyDescent="0.25">
      <c r="A3" s="180"/>
      <c r="B3" s="178"/>
      <c r="C3" s="178"/>
      <c r="D3" s="178"/>
      <c r="E3" s="178"/>
      <c r="F3" s="178"/>
      <c r="G3" s="178"/>
      <c r="H3" s="178"/>
      <c r="I3" s="178"/>
      <c r="J3" s="178"/>
      <c r="K3" s="179" t="s">
        <v>203</v>
      </c>
      <c r="L3" s="178"/>
      <c r="M3" s="178"/>
    </row>
    <row r="4" spans="1:13" x14ac:dyDescent="0.25">
      <c r="A4" s="979"/>
      <c r="B4" s="980" t="s">
        <v>217</v>
      </c>
      <c r="C4" s="977"/>
      <c r="D4" s="977"/>
      <c r="E4" s="977"/>
      <c r="F4" s="977"/>
      <c r="G4" s="977" t="s">
        <v>218</v>
      </c>
      <c r="H4" s="977"/>
      <c r="I4" s="977"/>
      <c r="J4" s="977"/>
      <c r="K4" s="978"/>
      <c r="L4" s="178"/>
      <c r="M4" s="178"/>
    </row>
    <row r="5" spans="1:13" x14ac:dyDescent="0.25">
      <c r="A5" s="979"/>
      <c r="B5" s="980"/>
      <c r="C5" s="977"/>
      <c r="D5" s="977"/>
      <c r="E5" s="977"/>
      <c r="F5" s="977"/>
      <c r="G5" s="977"/>
      <c r="H5" s="977"/>
      <c r="I5" s="977"/>
      <c r="J5" s="977"/>
      <c r="K5" s="978"/>
      <c r="L5" s="178"/>
      <c r="M5" s="178"/>
    </row>
    <row r="6" spans="1:13" ht="30" customHeight="1" x14ac:dyDescent="0.25">
      <c r="A6" s="979"/>
      <c r="B6" s="980" t="s">
        <v>219</v>
      </c>
      <c r="C6" s="977" t="s">
        <v>220</v>
      </c>
      <c r="D6" s="977" t="s">
        <v>221</v>
      </c>
      <c r="E6" s="977" t="s">
        <v>222</v>
      </c>
      <c r="F6" s="978" t="s">
        <v>223</v>
      </c>
      <c r="G6" s="977" t="s">
        <v>219</v>
      </c>
      <c r="H6" s="977" t="s">
        <v>220</v>
      </c>
      <c r="I6" s="977" t="s">
        <v>221</v>
      </c>
      <c r="J6" s="977" t="s">
        <v>222</v>
      </c>
      <c r="K6" s="978" t="s">
        <v>223</v>
      </c>
      <c r="L6" s="178"/>
      <c r="M6" s="178"/>
    </row>
    <row r="7" spans="1:13" ht="30" customHeight="1" x14ac:dyDescent="0.25">
      <c r="A7" s="979"/>
      <c r="B7" s="980"/>
      <c r="C7" s="977"/>
      <c r="D7" s="977"/>
      <c r="E7" s="977"/>
      <c r="F7" s="978"/>
      <c r="G7" s="977"/>
      <c r="H7" s="977"/>
      <c r="I7" s="977"/>
      <c r="J7" s="977"/>
      <c r="K7" s="978"/>
      <c r="L7" s="178"/>
      <c r="M7" s="178"/>
    </row>
    <row r="8" spans="1:13" x14ac:dyDescent="0.25">
      <c r="A8" s="115">
        <v>2013</v>
      </c>
      <c r="B8" s="233">
        <v>14665428</v>
      </c>
      <c r="C8" s="233">
        <v>7369221</v>
      </c>
      <c r="D8" s="233">
        <v>65527056</v>
      </c>
      <c r="E8" s="234" t="s">
        <v>127</v>
      </c>
      <c r="F8" s="233">
        <v>5524779</v>
      </c>
      <c r="G8" s="233">
        <v>19697703</v>
      </c>
      <c r="H8" s="233">
        <v>9568369</v>
      </c>
      <c r="I8" s="233">
        <v>88548420</v>
      </c>
      <c r="J8" s="233">
        <v>156095277</v>
      </c>
      <c r="K8" s="233">
        <v>11613729</v>
      </c>
      <c r="L8" s="178"/>
      <c r="M8" s="178"/>
    </row>
    <row r="9" spans="1:13" x14ac:dyDescent="0.25">
      <c r="A9" s="115">
        <v>2014</v>
      </c>
      <c r="B9" s="233">
        <v>12432359</v>
      </c>
      <c r="C9" s="233">
        <v>8504706</v>
      </c>
      <c r="D9" s="233">
        <v>55978026</v>
      </c>
      <c r="E9" s="234" t="s">
        <v>127</v>
      </c>
      <c r="F9" s="233">
        <v>7441483</v>
      </c>
      <c r="G9" s="233">
        <v>25415493</v>
      </c>
      <c r="H9" s="233">
        <v>14243416</v>
      </c>
      <c r="I9" s="233">
        <v>88210162</v>
      </c>
      <c r="J9" s="233">
        <v>157812481</v>
      </c>
      <c r="K9" s="233">
        <v>11550436</v>
      </c>
      <c r="L9" s="178"/>
      <c r="M9" s="178"/>
    </row>
    <row r="10" spans="1:13" x14ac:dyDescent="0.25">
      <c r="A10" s="115">
        <v>2015</v>
      </c>
      <c r="B10" s="235">
        <v>13928358</v>
      </c>
      <c r="C10" s="235">
        <v>14311614</v>
      </c>
      <c r="D10" s="235">
        <v>60156681</v>
      </c>
      <c r="E10" s="234" t="s">
        <v>127</v>
      </c>
      <c r="F10" s="235">
        <v>3470392</v>
      </c>
      <c r="G10" s="235">
        <v>19587013</v>
      </c>
      <c r="H10" s="235">
        <v>14888074</v>
      </c>
      <c r="I10" s="235">
        <v>99780598</v>
      </c>
      <c r="J10" s="235">
        <v>179401043</v>
      </c>
      <c r="K10" s="235">
        <v>16817902</v>
      </c>
      <c r="L10" s="178"/>
      <c r="M10" s="178"/>
    </row>
    <row r="11" spans="1:13" x14ac:dyDescent="0.25">
      <c r="A11" s="115">
        <v>2016</v>
      </c>
      <c r="B11" s="235">
        <v>19410988</v>
      </c>
      <c r="C11" s="235">
        <v>14271896</v>
      </c>
      <c r="D11" s="235">
        <v>65988795</v>
      </c>
      <c r="E11" s="234" t="s">
        <v>127</v>
      </c>
      <c r="F11" s="235">
        <v>6062648</v>
      </c>
      <c r="G11" s="235">
        <v>23065051</v>
      </c>
      <c r="H11" s="235">
        <v>16046852</v>
      </c>
      <c r="I11" s="235">
        <v>84366059</v>
      </c>
      <c r="J11" s="235">
        <v>174763721</v>
      </c>
      <c r="K11" s="235">
        <v>15299139</v>
      </c>
      <c r="L11" s="178"/>
      <c r="M11" s="178"/>
    </row>
    <row r="12" spans="1:13" x14ac:dyDescent="0.25">
      <c r="A12" s="115">
        <v>2017</v>
      </c>
      <c r="B12" s="235">
        <v>25042725</v>
      </c>
      <c r="C12" s="235">
        <v>10216851</v>
      </c>
      <c r="D12" s="235">
        <v>73531582</v>
      </c>
      <c r="E12" s="234" t="s">
        <v>127</v>
      </c>
      <c r="F12" s="235">
        <v>5216297</v>
      </c>
      <c r="G12" s="235">
        <v>23584835</v>
      </c>
      <c r="H12" s="235">
        <v>14716680</v>
      </c>
      <c r="I12" s="235">
        <v>73918750</v>
      </c>
      <c r="J12" s="235">
        <v>172681065</v>
      </c>
      <c r="K12" s="235">
        <v>10852409</v>
      </c>
      <c r="L12" s="178"/>
      <c r="M12" s="178"/>
    </row>
    <row r="13" spans="1:13" x14ac:dyDescent="0.25">
      <c r="A13" s="115"/>
      <c r="B13" s="233"/>
      <c r="C13" s="233"/>
      <c r="D13" s="233"/>
      <c r="E13" s="234"/>
      <c r="F13" s="233"/>
      <c r="G13" s="233"/>
      <c r="H13" s="233"/>
      <c r="I13" s="233"/>
      <c r="J13" s="233"/>
      <c r="K13" s="233"/>
      <c r="L13" s="178"/>
      <c r="M13" s="178"/>
    </row>
    <row r="14" spans="1:13" x14ac:dyDescent="0.25">
      <c r="A14" s="378">
        <v>2016</v>
      </c>
      <c r="B14" s="379"/>
      <c r="C14" s="379"/>
      <c r="D14" s="379"/>
      <c r="E14" s="380"/>
      <c r="F14" s="379"/>
      <c r="G14" s="379"/>
      <c r="H14" s="379"/>
      <c r="I14" s="379"/>
      <c r="J14" s="379"/>
      <c r="K14" s="379"/>
      <c r="L14" s="178"/>
      <c r="M14" s="178"/>
    </row>
    <row r="15" spans="1:13" s="107" customFormat="1" x14ac:dyDescent="0.25">
      <c r="A15" s="378" t="s">
        <v>18</v>
      </c>
      <c r="B15" s="379">
        <v>5491280</v>
      </c>
      <c r="C15" s="379">
        <v>2548836</v>
      </c>
      <c r="D15" s="379">
        <v>15217222</v>
      </c>
      <c r="E15" s="380" t="s">
        <v>127</v>
      </c>
      <c r="F15" s="379">
        <v>997761</v>
      </c>
      <c r="G15" s="379">
        <v>7905826</v>
      </c>
      <c r="H15" s="379">
        <v>4375023</v>
      </c>
      <c r="I15" s="379">
        <v>20984891</v>
      </c>
      <c r="J15" s="379">
        <v>41354635</v>
      </c>
      <c r="K15" s="379">
        <v>5019294</v>
      </c>
      <c r="L15" s="181"/>
      <c r="M15" s="181"/>
    </row>
    <row r="16" spans="1:13" s="107" customFormat="1" x14ac:dyDescent="0.25">
      <c r="A16" s="378"/>
      <c r="B16" s="379"/>
      <c r="C16" s="379"/>
      <c r="D16" s="379"/>
      <c r="E16" s="380"/>
      <c r="F16" s="379"/>
      <c r="G16" s="379"/>
      <c r="H16" s="379"/>
      <c r="I16" s="379"/>
      <c r="J16" s="379"/>
      <c r="K16" s="379"/>
      <c r="L16" s="181"/>
      <c r="M16" s="181"/>
    </row>
    <row r="17" spans="1:13" s="107" customFormat="1" x14ac:dyDescent="0.25">
      <c r="A17" s="378">
        <v>2017</v>
      </c>
      <c r="B17" s="379"/>
      <c r="C17" s="379"/>
      <c r="D17" s="379"/>
      <c r="E17" s="380"/>
      <c r="F17" s="379"/>
      <c r="G17" s="379"/>
      <c r="H17" s="379"/>
      <c r="I17" s="379"/>
      <c r="J17" s="379"/>
      <c r="K17" s="379"/>
      <c r="L17" s="181"/>
      <c r="M17" s="181"/>
    </row>
    <row r="18" spans="1:13" s="107" customFormat="1" x14ac:dyDescent="0.25">
      <c r="A18" s="378" t="s">
        <v>15</v>
      </c>
      <c r="B18" s="379">
        <v>3049336</v>
      </c>
      <c r="C18" s="379">
        <v>796537</v>
      </c>
      <c r="D18" s="379">
        <v>16728501</v>
      </c>
      <c r="E18" s="379" t="s">
        <v>127</v>
      </c>
      <c r="F18" s="379">
        <v>41691</v>
      </c>
      <c r="G18" s="379">
        <v>5211749</v>
      </c>
      <c r="H18" s="379">
        <v>3703649</v>
      </c>
      <c r="I18" s="379">
        <v>18102834</v>
      </c>
      <c r="J18" s="379">
        <v>28060407</v>
      </c>
      <c r="K18" s="379">
        <v>2608570</v>
      </c>
      <c r="L18" s="181"/>
      <c r="M18" s="181"/>
    </row>
    <row r="19" spans="1:13" s="107" customFormat="1" x14ac:dyDescent="0.25">
      <c r="A19" s="378" t="s">
        <v>16</v>
      </c>
      <c r="B19" s="379">
        <v>1932255</v>
      </c>
      <c r="C19" s="379">
        <v>3281586</v>
      </c>
      <c r="D19" s="379">
        <v>20334609</v>
      </c>
      <c r="E19" s="379" t="s">
        <v>127</v>
      </c>
      <c r="F19" s="379">
        <v>702183</v>
      </c>
      <c r="G19" s="379">
        <v>4023765</v>
      </c>
      <c r="H19" s="379">
        <v>3341564</v>
      </c>
      <c r="I19" s="379">
        <v>15295723</v>
      </c>
      <c r="J19" s="379">
        <v>51116349</v>
      </c>
      <c r="K19" s="379">
        <v>2105861</v>
      </c>
      <c r="L19" s="181"/>
      <c r="M19" s="181"/>
    </row>
    <row r="20" spans="1:13" s="107" customFormat="1" x14ac:dyDescent="0.25">
      <c r="A20" s="378" t="s">
        <v>17</v>
      </c>
      <c r="B20" s="379">
        <v>15231553</v>
      </c>
      <c r="C20" s="379">
        <v>4205659</v>
      </c>
      <c r="D20" s="379">
        <v>18829369</v>
      </c>
      <c r="E20" s="379" t="s">
        <v>127</v>
      </c>
      <c r="F20" s="379">
        <v>1764680</v>
      </c>
      <c r="G20" s="379">
        <v>8320153</v>
      </c>
      <c r="H20" s="379">
        <v>3702918</v>
      </c>
      <c r="I20" s="379">
        <v>19004771</v>
      </c>
      <c r="J20" s="379">
        <v>53172724</v>
      </c>
      <c r="K20" s="379">
        <v>1954291</v>
      </c>
      <c r="L20" s="181"/>
      <c r="M20" s="181"/>
    </row>
    <row r="21" spans="1:13" s="107" customFormat="1" x14ac:dyDescent="0.25">
      <c r="A21" s="378" t="s">
        <v>18</v>
      </c>
      <c r="B21" s="235">
        <v>4829581</v>
      </c>
      <c r="C21" s="235">
        <v>1933069</v>
      </c>
      <c r="D21" s="235">
        <v>17639103</v>
      </c>
      <c r="E21" s="234" t="s">
        <v>127</v>
      </c>
      <c r="F21" s="235">
        <v>2707743</v>
      </c>
      <c r="G21" s="235">
        <v>6029168</v>
      </c>
      <c r="H21" s="235">
        <v>3968549</v>
      </c>
      <c r="I21" s="235">
        <v>21515422</v>
      </c>
      <c r="J21" s="235">
        <v>40331585</v>
      </c>
      <c r="K21" s="235">
        <v>4183687</v>
      </c>
      <c r="L21" s="181"/>
      <c r="M21" s="181"/>
    </row>
    <row r="22" spans="1:13" s="107" customFormat="1" x14ac:dyDescent="0.25">
      <c r="A22" s="378"/>
      <c r="B22" s="235"/>
      <c r="C22" s="235"/>
      <c r="D22" s="235"/>
      <c r="E22" s="234"/>
      <c r="F22" s="235"/>
      <c r="G22" s="235"/>
      <c r="H22" s="235"/>
      <c r="I22" s="235"/>
      <c r="J22" s="235"/>
      <c r="K22" s="235"/>
      <c r="L22" s="181"/>
      <c r="M22" s="181"/>
    </row>
    <row r="23" spans="1:13" s="107" customFormat="1" x14ac:dyDescent="0.25">
      <c r="A23" s="378">
        <v>2018</v>
      </c>
      <c r="B23" s="235"/>
      <c r="C23" s="235"/>
      <c r="D23" s="235"/>
      <c r="E23" s="234"/>
      <c r="F23" s="235"/>
      <c r="G23" s="235"/>
      <c r="H23" s="235"/>
      <c r="I23" s="235"/>
      <c r="J23" s="235"/>
      <c r="K23" s="235"/>
      <c r="L23" s="181"/>
      <c r="M23" s="181"/>
    </row>
    <row r="24" spans="1:13" s="107" customFormat="1" x14ac:dyDescent="0.25">
      <c r="A24" s="378" t="s">
        <v>15</v>
      </c>
      <c r="B24" s="699">
        <v>988623</v>
      </c>
      <c r="C24" s="699">
        <v>472876</v>
      </c>
      <c r="D24" s="699">
        <v>20063764</v>
      </c>
      <c r="E24" s="380" t="s">
        <v>127</v>
      </c>
      <c r="F24" s="699">
        <v>1082255</v>
      </c>
      <c r="G24" s="699">
        <v>2777700</v>
      </c>
      <c r="H24" s="699">
        <v>4449412</v>
      </c>
      <c r="I24" s="699">
        <v>19525146</v>
      </c>
      <c r="J24" s="699">
        <v>27710921</v>
      </c>
      <c r="K24" s="699">
        <v>1939944</v>
      </c>
      <c r="L24" s="181"/>
      <c r="M24" s="181"/>
    </row>
    <row r="25" spans="1:13" s="107" customFormat="1" x14ac:dyDescent="0.25">
      <c r="A25" s="378" t="s">
        <v>16</v>
      </c>
      <c r="B25" s="699">
        <v>1920345</v>
      </c>
      <c r="C25" s="699">
        <v>2244528</v>
      </c>
      <c r="D25" s="699">
        <v>22338228</v>
      </c>
      <c r="E25" s="380" t="s">
        <v>127</v>
      </c>
      <c r="F25" s="699">
        <v>1081398</v>
      </c>
      <c r="G25" s="699">
        <v>4521589</v>
      </c>
      <c r="H25" s="699">
        <v>1854754</v>
      </c>
      <c r="I25" s="699">
        <v>30631706</v>
      </c>
      <c r="J25" s="699">
        <v>55281497</v>
      </c>
      <c r="K25" s="699">
        <v>1855411</v>
      </c>
      <c r="L25" s="181"/>
      <c r="M25" s="181"/>
    </row>
    <row r="26" spans="1:13" s="107" customFormat="1" x14ac:dyDescent="0.25">
      <c r="A26" s="378" t="s">
        <v>17</v>
      </c>
      <c r="B26" s="699">
        <v>13986728</v>
      </c>
      <c r="C26" s="699">
        <v>4011808</v>
      </c>
      <c r="D26" s="699">
        <v>24781834</v>
      </c>
      <c r="E26" s="380" t="s">
        <v>127</v>
      </c>
      <c r="F26" s="699">
        <v>2183075</v>
      </c>
      <c r="G26" s="699">
        <v>7437381</v>
      </c>
      <c r="H26" s="699">
        <v>4327910</v>
      </c>
      <c r="I26" s="699">
        <v>18187566</v>
      </c>
      <c r="J26" s="699">
        <v>55688031</v>
      </c>
      <c r="K26" s="699">
        <v>2112587</v>
      </c>
      <c r="L26" s="181"/>
      <c r="M26" s="181"/>
    </row>
    <row r="27" spans="1:13" s="107" customFormat="1" ht="25.5" x14ac:dyDescent="0.25">
      <c r="A27" s="365" t="s">
        <v>587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5"/>
      <c r="L27" s="181"/>
      <c r="M27" s="181"/>
    </row>
    <row r="28" spans="1:13" x14ac:dyDescent="0.25">
      <c r="A28" s="115">
        <v>2013</v>
      </c>
      <c r="B28" s="366">
        <v>88.5</v>
      </c>
      <c r="C28" s="366">
        <v>123.5</v>
      </c>
      <c r="D28" s="367">
        <v>94</v>
      </c>
      <c r="E28" s="381" t="s">
        <v>127</v>
      </c>
      <c r="F28" s="366">
        <v>100.8</v>
      </c>
      <c r="G28" s="367">
        <v>77.2</v>
      </c>
      <c r="H28" s="366">
        <v>118.4</v>
      </c>
      <c r="I28" s="366">
        <v>104.2</v>
      </c>
      <c r="J28" s="367">
        <v>107.6</v>
      </c>
      <c r="K28" s="366">
        <v>88.6</v>
      </c>
      <c r="L28" s="178"/>
      <c r="M28" s="178"/>
    </row>
    <row r="29" spans="1:13" x14ac:dyDescent="0.25">
      <c r="A29" s="115">
        <v>2014</v>
      </c>
      <c r="B29" s="366">
        <v>84.8</v>
      </c>
      <c r="C29" s="366">
        <v>115.4</v>
      </c>
      <c r="D29" s="367">
        <v>85.4</v>
      </c>
      <c r="E29" s="381" t="s">
        <v>127</v>
      </c>
      <c r="F29" s="366">
        <v>134.69999999999999</v>
      </c>
      <c r="G29" s="367">
        <v>129</v>
      </c>
      <c r="H29" s="366">
        <v>148.9</v>
      </c>
      <c r="I29" s="366">
        <v>99.6</v>
      </c>
      <c r="J29" s="367">
        <v>101.1</v>
      </c>
      <c r="K29" s="366">
        <v>99.5</v>
      </c>
      <c r="L29" s="178"/>
      <c r="M29" s="178"/>
    </row>
    <row r="30" spans="1:13" x14ac:dyDescent="0.25">
      <c r="A30" s="115">
        <v>2015</v>
      </c>
      <c r="B30" s="382">
        <v>112</v>
      </c>
      <c r="C30" s="383">
        <v>168.3</v>
      </c>
      <c r="D30" s="383">
        <v>107.5</v>
      </c>
      <c r="E30" s="384" t="s">
        <v>127</v>
      </c>
      <c r="F30" s="383">
        <v>46.6</v>
      </c>
      <c r="G30" s="383">
        <v>77.099999999999994</v>
      </c>
      <c r="H30" s="383">
        <v>104.5</v>
      </c>
      <c r="I30" s="383">
        <v>113.1</v>
      </c>
      <c r="J30" s="383">
        <v>113.7</v>
      </c>
      <c r="K30" s="383">
        <v>145.6</v>
      </c>
      <c r="L30" s="178"/>
      <c r="M30" s="178"/>
    </row>
    <row r="31" spans="1:13" x14ac:dyDescent="0.25">
      <c r="A31" s="115">
        <v>2016</v>
      </c>
      <c r="B31" s="382">
        <v>139.4</v>
      </c>
      <c r="C31" s="383">
        <v>99.7</v>
      </c>
      <c r="D31" s="383">
        <v>109.7</v>
      </c>
      <c r="E31" s="384" t="s">
        <v>127</v>
      </c>
      <c r="F31" s="383">
        <v>174.7</v>
      </c>
      <c r="G31" s="383">
        <v>117.8</v>
      </c>
      <c r="H31" s="383">
        <v>107.8</v>
      </c>
      <c r="I31" s="383">
        <v>84.6</v>
      </c>
      <c r="J31" s="383">
        <v>97.4</v>
      </c>
      <c r="K31" s="382">
        <v>91</v>
      </c>
      <c r="L31" s="178"/>
      <c r="M31" s="178"/>
    </row>
    <row r="32" spans="1:13" x14ac:dyDescent="0.25">
      <c r="A32" s="115">
        <v>2017</v>
      </c>
      <c r="B32" s="382">
        <f>B12/B11*100</f>
        <v>129.01313936209741</v>
      </c>
      <c r="C32" s="382">
        <f t="shared" ref="C32:K32" si="0">C12/C11*100</f>
        <v>71.587201868623481</v>
      </c>
      <c r="D32" s="382">
        <f t="shared" si="0"/>
        <v>111.43040572266851</v>
      </c>
      <c r="E32" s="384" t="s">
        <v>127</v>
      </c>
      <c r="F32" s="382">
        <f t="shared" si="0"/>
        <v>86.039911932871576</v>
      </c>
      <c r="G32" s="382">
        <f t="shared" si="0"/>
        <v>102.25355669059653</v>
      </c>
      <c r="H32" s="382">
        <f t="shared" si="0"/>
        <v>91.710698148147685</v>
      </c>
      <c r="I32" s="382">
        <f t="shared" si="0"/>
        <v>87.616691921095907</v>
      </c>
      <c r="J32" s="382">
        <f t="shared" si="0"/>
        <v>98.808301867182152</v>
      </c>
      <c r="K32" s="382">
        <f t="shared" si="0"/>
        <v>70.934769597164916</v>
      </c>
      <c r="L32" s="178"/>
      <c r="M32" s="178"/>
    </row>
    <row r="33" spans="1:13" x14ac:dyDescent="0.25">
      <c r="A33" s="115"/>
      <c r="B33" s="366"/>
      <c r="C33" s="366"/>
      <c r="D33" s="366"/>
      <c r="E33" s="381"/>
      <c r="F33" s="367"/>
      <c r="G33" s="367"/>
      <c r="H33" s="367"/>
      <c r="I33" s="366"/>
      <c r="J33" s="367"/>
      <c r="K33" s="366"/>
      <c r="L33" s="178"/>
      <c r="M33" s="178"/>
    </row>
    <row r="34" spans="1:13" x14ac:dyDescent="0.25">
      <c r="A34" s="378">
        <v>2016</v>
      </c>
    </row>
    <row r="35" spans="1:13" x14ac:dyDescent="0.25">
      <c r="A35" s="378" t="s">
        <v>18</v>
      </c>
      <c r="B35" s="383">
        <v>155.69999999999999</v>
      </c>
      <c r="C35" s="383">
        <v>82.3</v>
      </c>
      <c r="D35" s="383">
        <v>107.6</v>
      </c>
      <c r="E35" s="384" t="s">
        <v>127</v>
      </c>
      <c r="F35" s="383">
        <v>141.5</v>
      </c>
      <c r="G35" s="383">
        <v>131.19999999999999</v>
      </c>
      <c r="H35" s="383">
        <v>72.3</v>
      </c>
      <c r="I35" s="383">
        <v>93.2</v>
      </c>
      <c r="J35" s="383">
        <v>91.6</v>
      </c>
      <c r="K35" s="383">
        <v>96.1</v>
      </c>
      <c r="L35" s="107"/>
    </row>
    <row r="36" spans="1:13" x14ac:dyDescent="0.25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</row>
    <row r="37" spans="1:13" s="107" customFormat="1" x14ac:dyDescent="0.25">
      <c r="A37" s="378">
        <v>2017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1:13" x14ac:dyDescent="0.25">
      <c r="A38" s="378" t="s">
        <v>15</v>
      </c>
      <c r="B38" s="383">
        <v>377.2</v>
      </c>
      <c r="C38" s="383">
        <v>37.1</v>
      </c>
      <c r="D38" s="383">
        <v>103.3</v>
      </c>
      <c r="E38" s="384" t="s">
        <v>127</v>
      </c>
      <c r="F38" s="383">
        <v>6.4</v>
      </c>
      <c r="G38" s="383">
        <v>146.19999999999999</v>
      </c>
      <c r="H38" s="383">
        <v>74.2</v>
      </c>
      <c r="I38" s="383">
        <v>95.4</v>
      </c>
      <c r="J38" s="383">
        <v>92.2</v>
      </c>
      <c r="K38" s="383">
        <v>57.5</v>
      </c>
    </row>
    <row r="39" spans="1:13" x14ac:dyDescent="0.25">
      <c r="A39" s="378" t="s">
        <v>16</v>
      </c>
      <c r="B39" s="383">
        <v>223.5</v>
      </c>
      <c r="C39" s="383">
        <v>59.3</v>
      </c>
      <c r="D39" s="383">
        <v>117.7</v>
      </c>
      <c r="E39" s="384" t="s">
        <v>127</v>
      </c>
      <c r="F39" s="383">
        <v>32.5</v>
      </c>
      <c r="G39" s="383">
        <v>141.9</v>
      </c>
      <c r="H39" s="383">
        <v>109.4</v>
      </c>
      <c r="I39" s="383">
        <v>77.8</v>
      </c>
      <c r="J39" s="488">
        <v>99</v>
      </c>
      <c r="K39" s="383">
        <v>71.2</v>
      </c>
    </row>
    <row r="40" spans="1:13" x14ac:dyDescent="0.25">
      <c r="A40" s="378" t="s">
        <v>17</v>
      </c>
      <c r="B40" s="383">
        <v>124.4</v>
      </c>
      <c r="C40" s="383">
        <v>104.1</v>
      </c>
      <c r="D40" s="383">
        <v>108.8</v>
      </c>
      <c r="E40" s="384" t="s">
        <v>127</v>
      </c>
      <c r="F40" s="383">
        <v>78.3</v>
      </c>
      <c r="G40" s="383">
        <v>95</v>
      </c>
      <c r="H40" s="383">
        <v>102.1</v>
      </c>
      <c r="I40" s="383">
        <v>76.8</v>
      </c>
      <c r="J40" s="383">
        <v>103.5</v>
      </c>
      <c r="K40" s="383">
        <v>70.2</v>
      </c>
    </row>
    <row r="41" spans="1:13" x14ac:dyDescent="0.25">
      <c r="A41" s="378" t="s">
        <v>18</v>
      </c>
      <c r="B41" s="382">
        <v>88</v>
      </c>
      <c r="C41" s="383">
        <v>75.8</v>
      </c>
      <c r="D41" s="383">
        <v>115.9</v>
      </c>
      <c r="E41" s="384" t="s">
        <v>127</v>
      </c>
      <c r="F41" s="383">
        <v>271.39999999999998</v>
      </c>
      <c r="G41" s="383">
        <v>76.3</v>
      </c>
      <c r="H41" s="383">
        <v>90.7</v>
      </c>
      <c r="I41" s="383">
        <v>102.5</v>
      </c>
      <c r="J41" s="383">
        <v>97.5</v>
      </c>
      <c r="K41" s="383">
        <v>83.4</v>
      </c>
    </row>
    <row r="42" spans="1:13" x14ac:dyDescent="0.25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</row>
    <row r="43" spans="1:13" x14ac:dyDescent="0.25">
      <c r="A43" s="378">
        <v>2018</v>
      </c>
    </row>
    <row r="44" spans="1:13" ht="17.25" x14ac:dyDescent="0.25">
      <c r="A44" s="378" t="s">
        <v>15</v>
      </c>
      <c r="B44" s="382">
        <v>32.4</v>
      </c>
      <c r="C44" s="382">
        <v>59.4</v>
      </c>
      <c r="D44" s="382">
        <v>119.9</v>
      </c>
      <c r="E44" s="384" t="s">
        <v>127</v>
      </c>
      <c r="F44" s="793" t="s">
        <v>1071</v>
      </c>
      <c r="G44" s="382">
        <v>53.3</v>
      </c>
      <c r="H44" s="382">
        <v>120.1</v>
      </c>
      <c r="I44" s="382">
        <v>107.9</v>
      </c>
      <c r="J44" s="382">
        <v>98.8</v>
      </c>
      <c r="K44" s="382">
        <v>74.400000000000006</v>
      </c>
    </row>
    <row r="45" spans="1:13" x14ac:dyDescent="0.25">
      <c r="A45" s="378" t="s">
        <v>16</v>
      </c>
      <c r="B45" s="382">
        <v>99.4</v>
      </c>
      <c r="C45" s="382">
        <v>68.400000000000006</v>
      </c>
      <c r="D45" s="382">
        <v>109.9</v>
      </c>
      <c r="E45" s="384" t="s">
        <v>127</v>
      </c>
      <c r="F45" s="382">
        <v>154</v>
      </c>
      <c r="G45" s="382">
        <v>112.4</v>
      </c>
      <c r="H45" s="382">
        <v>55.5</v>
      </c>
      <c r="I45" s="382">
        <v>200.3</v>
      </c>
      <c r="J45" s="382">
        <v>108.1</v>
      </c>
      <c r="K45" s="382">
        <v>88.1</v>
      </c>
    </row>
    <row r="46" spans="1:13" x14ac:dyDescent="0.25">
      <c r="A46" s="385" t="s">
        <v>17</v>
      </c>
      <c r="B46" s="574">
        <v>91.8</v>
      </c>
      <c r="C46" s="574">
        <v>95.4</v>
      </c>
      <c r="D46" s="574">
        <v>131.6</v>
      </c>
      <c r="E46" s="386" t="s">
        <v>127</v>
      </c>
      <c r="F46" s="574">
        <v>123.7</v>
      </c>
      <c r="G46" s="574">
        <v>89.4</v>
      </c>
      <c r="H46" s="574">
        <v>116.9</v>
      </c>
      <c r="I46" s="574">
        <v>95.7</v>
      </c>
      <c r="J46" s="574">
        <v>104.7</v>
      </c>
      <c r="K46" s="574">
        <v>108.1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19" workbookViewId="0">
      <selection activeCell="C51" sqref="C51"/>
    </sheetView>
  </sheetViews>
  <sheetFormatPr defaultRowHeight="15" x14ac:dyDescent="0.25"/>
  <cols>
    <col min="1" max="1" width="9.140625" style="50"/>
    <col min="2" max="2" width="20" style="50" customWidth="1"/>
    <col min="3" max="3" width="26.140625" style="50" customWidth="1"/>
    <col min="4" max="4" width="25.42578125" style="50" customWidth="1"/>
    <col min="5" max="5" width="11.28515625" style="50" customWidth="1"/>
    <col min="6" max="7" width="16.85546875" style="50" customWidth="1"/>
    <col min="8" max="16384" width="9.140625" style="50"/>
  </cols>
  <sheetData>
    <row r="1" spans="1:7" x14ac:dyDescent="0.25">
      <c r="A1" s="52" t="s">
        <v>224</v>
      </c>
      <c r="B1" s="53"/>
      <c r="C1" s="53"/>
      <c r="D1" s="53"/>
      <c r="E1" s="53"/>
      <c r="F1" s="53"/>
      <c r="G1" s="53"/>
    </row>
    <row r="2" spans="1:7" ht="11.25" customHeight="1" x14ac:dyDescent="0.25">
      <c r="A2" s="54" t="s">
        <v>225</v>
      </c>
      <c r="B2" s="53"/>
      <c r="C2" s="53"/>
      <c r="D2" s="53"/>
      <c r="E2" s="53"/>
      <c r="F2" s="53"/>
      <c r="G2" s="53"/>
    </row>
    <row r="3" spans="1:7" ht="15" customHeight="1" x14ac:dyDescent="0.25">
      <c r="A3" s="984"/>
      <c r="B3" s="985" t="s">
        <v>226</v>
      </c>
      <c r="C3" s="985"/>
      <c r="D3" s="985"/>
      <c r="E3" s="985" t="s">
        <v>227</v>
      </c>
      <c r="F3" s="985"/>
      <c r="G3" s="986"/>
    </row>
    <row r="4" spans="1:7" ht="15" customHeight="1" x14ac:dyDescent="0.25">
      <c r="A4" s="984"/>
      <c r="B4" s="987" t="s">
        <v>228</v>
      </c>
      <c r="C4" s="987"/>
      <c r="D4" s="987"/>
      <c r="E4" s="987" t="s">
        <v>229</v>
      </c>
      <c r="F4" s="987"/>
      <c r="G4" s="988"/>
    </row>
    <row r="5" spans="1:7" ht="38.25" x14ac:dyDescent="0.25">
      <c r="A5" s="984"/>
      <c r="B5" s="55" t="s">
        <v>230</v>
      </c>
      <c r="C5" s="515" t="s">
        <v>231</v>
      </c>
      <c r="D5" s="515" t="s">
        <v>232</v>
      </c>
      <c r="E5" s="55" t="s">
        <v>5</v>
      </c>
      <c r="F5" s="55" t="s">
        <v>233</v>
      </c>
      <c r="G5" s="56" t="s">
        <v>234</v>
      </c>
    </row>
    <row r="6" spans="1:7" ht="15" customHeight="1" x14ac:dyDescent="0.25">
      <c r="A6" s="984"/>
      <c r="B6" s="989" t="s">
        <v>235</v>
      </c>
      <c r="C6" s="991" t="s">
        <v>236</v>
      </c>
      <c r="D6" s="991" t="s">
        <v>237</v>
      </c>
      <c r="E6" s="989" t="s">
        <v>10</v>
      </c>
      <c r="F6" s="989" t="s">
        <v>238</v>
      </c>
      <c r="G6" s="981" t="s">
        <v>239</v>
      </c>
    </row>
    <row r="7" spans="1:7" ht="23.25" customHeight="1" x14ac:dyDescent="0.25">
      <c r="A7" s="984"/>
      <c r="B7" s="990"/>
      <c r="C7" s="987"/>
      <c r="D7" s="987"/>
      <c r="E7" s="990"/>
      <c r="F7" s="990"/>
      <c r="G7" s="982"/>
    </row>
    <row r="8" spans="1:7" x14ac:dyDescent="0.25">
      <c r="A8" s="983" t="s">
        <v>240</v>
      </c>
      <c r="B8" s="983"/>
      <c r="C8" s="983"/>
      <c r="D8" s="983"/>
      <c r="E8" s="983"/>
      <c r="F8" s="983"/>
      <c r="G8" s="983"/>
    </row>
    <row r="9" spans="1:7" x14ac:dyDescent="0.25">
      <c r="A9" s="215">
        <v>2013</v>
      </c>
      <c r="B9" s="215">
        <v>122.3</v>
      </c>
      <c r="C9" s="215">
        <v>122.4</v>
      </c>
      <c r="D9" s="215">
        <v>108.1</v>
      </c>
      <c r="E9" s="215">
        <v>113.1</v>
      </c>
      <c r="F9" s="215">
        <v>109.3</v>
      </c>
      <c r="G9" s="215">
        <v>115.1</v>
      </c>
    </row>
    <row r="10" spans="1:7" x14ac:dyDescent="0.25">
      <c r="A10" s="215">
        <v>2014</v>
      </c>
      <c r="B10" s="215">
        <v>115.7</v>
      </c>
      <c r="C10" s="215">
        <v>115.7</v>
      </c>
      <c r="D10" s="215">
        <v>107.1</v>
      </c>
      <c r="E10" s="215">
        <v>109.6</v>
      </c>
      <c r="F10" s="215">
        <v>101.3</v>
      </c>
      <c r="G10" s="215">
        <v>113.7</v>
      </c>
    </row>
    <row r="11" spans="1:7" x14ac:dyDescent="0.25">
      <c r="A11" s="215">
        <v>2015</v>
      </c>
      <c r="B11" s="215">
        <v>111.8</v>
      </c>
      <c r="C11" s="215">
        <v>111.8</v>
      </c>
      <c r="D11" s="215">
        <v>107.3</v>
      </c>
      <c r="E11" s="215">
        <v>105.1</v>
      </c>
      <c r="F11" s="215">
        <v>103.5</v>
      </c>
      <c r="G11" s="215">
        <v>106.3</v>
      </c>
    </row>
    <row r="12" spans="1:7" x14ac:dyDescent="0.25">
      <c r="A12" s="215">
        <v>2016</v>
      </c>
      <c r="B12" s="215">
        <v>108.3</v>
      </c>
      <c r="C12" s="215">
        <v>108.3</v>
      </c>
      <c r="D12" s="215">
        <v>107.3</v>
      </c>
      <c r="E12" s="215">
        <v>100.2</v>
      </c>
      <c r="F12" s="215">
        <v>98.7</v>
      </c>
      <c r="G12" s="215">
        <v>101.4</v>
      </c>
    </row>
    <row r="13" spans="1:7" x14ac:dyDescent="0.25">
      <c r="A13" s="215">
        <v>2017</v>
      </c>
      <c r="B13" s="215">
        <v>106.9</v>
      </c>
      <c r="C13" s="215">
        <v>106.9</v>
      </c>
      <c r="D13" s="215">
        <v>107.4</v>
      </c>
      <c r="E13" s="215">
        <v>104.2</v>
      </c>
      <c r="F13" s="215">
        <v>93.9</v>
      </c>
      <c r="G13" s="215">
        <v>109.4</v>
      </c>
    </row>
    <row r="14" spans="1:7" x14ac:dyDescent="0.25">
      <c r="A14" s="215"/>
      <c r="B14" s="215"/>
      <c r="C14" s="215"/>
      <c r="D14" s="215"/>
      <c r="E14" s="215"/>
      <c r="F14" s="215"/>
      <c r="G14" s="215"/>
    </row>
    <row r="15" spans="1:7" x14ac:dyDescent="0.25">
      <c r="A15" s="215">
        <v>2016</v>
      </c>
      <c r="B15" s="215"/>
      <c r="C15" s="215"/>
      <c r="D15" s="216"/>
      <c r="E15" s="215"/>
      <c r="F15" s="216"/>
      <c r="G15" s="215"/>
    </row>
    <row r="16" spans="1:7" x14ac:dyDescent="0.25">
      <c r="A16" s="215" t="s">
        <v>18</v>
      </c>
      <c r="B16" s="215">
        <v>107.1</v>
      </c>
      <c r="C16" s="215">
        <v>107.1</v>
      </c>
      <c r="D16" s="215">
        <v>107.2</v>
      </c>
      <c r="E16" s="215">
        <v>97.4</v>
      </c>
      <c r="F16" s="215">
        <v>92.1</v>
      </c>
      <c r="G16" s="215">
        <v>99.7</v>
      </c>
    </row>
    <row r="17" spans="1:11" x14ac:dyDescent="0.25">
      <c r="A17" s="215"/>
      <c r="B17" s="215"/>
      <c r="C17" s="215"/>
      <c r="D17" s="215"/>
      <c r="E17" s="216"/>
      <c r="F17" s="215"/>
      <c r="G17" s="215"/>
    </row>
    <row r="18" spans="1:11" x14ac:dyDescent="0.25">
      <c r="A18" s="215">
        <v>2017</v>
      </c>
      <c r="B18" s="215"/>
      <c r="C18" s="215"/>
      <c r="D18" s="215"/>
      <c r="E18" s="216"/>
      <c r="F18" s="215"/>
      <c r="G18" s="215"/>
    </row>
    <row r="19" spans="1:11" x14ac:dyDescent="0.25">
      <c r="A19" s="215" t="s">
        <v>15</v>
      </c>
      <c r="B19" s="215">
        <v>108.4</v>
      </c>
      <c r="C19" s="215">
        <v>108.4</v>
      </c>
      <c r="D19" s="215">
        <v>107.4</v>
      </c>
      <c r="E19" s="215">
        <v>103.5</v>
      </c>
      <c r="F19" s="215">
        <v>90.5</v>
      </c>
      <c r="G19" s="215">
        <v>107.3</v>
      </c>
    </row>
    <row r="20" spans="1:11" x14ac:dyDescent="0.25">
      <c r="A20" s="215" t="s">
        <v>16</v>
      </c>
      <c r="B20" s="215">
        <v>108.5</v>
      </c>
      <c r="C20" s="215">
        <v>108.5</v>
      </c>
      <c r="D20" s="215">
        <v>107.4</v>
      </c>
      <c r="E20" s="215">
        <v>105.8</v>
      </c>
      <c r="F20" s="215">
        <v>90.8</v>
      </c>
      <c r="G20" s="215">
        <v>112.4</v>
      </c>
    </row>
    <row r="21" spans="1:11" x14ac:dyDescent="0.25">
      <c r="A21" s="215" t="s">
        <v>17</v>
      </c>
      <c r="B21" s="215">
        <v>105.2</v>
      </c>
      <c r="C21" s="215">
        <v>105.2</v>
      </c>
      <c r="D21" s="215">
        <v>107.5</v>
      </c>
      <c r="E21" s="215">
        <v>102.7</v>
      </c>
      <c r="F21" s="215">
        <v>91.5</v>
      </c>
      <c r="G21" s="215">
        <v>112.1</v>
      </c>
    </row>
    <row r="22" spans="1:11" x14ac:dyDescent="0.25">
      <c r="A22" s="215" t="s">
        <v>18</v>
      </c>
      <c r="B22" s="215">
        <v>105.6</v>
      </c>
      <c r="C22" s="215">
        <v>105.5</v>
      </c>
      <c r="D22" s="215">
        <v>107.5</v>
      </c>
      <c r="E22" s="215">
        <v>104.7</v>
      </c>
      <c r="F22" s="215">
        <v>102.6</v>
      </c>
      <c r="G22" s="215">
        <v>105.7</v>
      </c>
    </row>
    <row r="23" spans="1:11" x14ac:dyDescent="0.25">
      <c r="A23" s="215"/>
      <c r="B23" s="215"/>
      <c r="C23" s="215"/>
      <c r="D23" s="702" t="s">
        <v>1072</v>
      </c>
      <c r="E23" s="215"/>
      <c r="F23" s="215"/>
      <c r="G23" s="215"/>
    </row>
    <row r="24" spans="1:11" x14ac:dyDescent="0.25">
      <c r="A24" s="215">
        <v>2018</v>
      </c>
      <c r="B24" s="215"/>
      <c r="C24" s="215"/>
      <c r="D24" s="215"/>
      <c r="E24" s="215"/>
      <c r="F24" s="215"/>
      <c r="G24" s="215"/>
    </row>
    <row r="25" spans="1:11" x14ac:dyDescent="0.25">
      <c r="A25" s="215" t="s">
        <v>15</v>
      </c>
      <c r="B25" s="216">
        <v>95.5</v>
      </c>
      <c r="C25" s="216">
        <v>95.5</v>
      </c>
      <c r="D25" s="216">
        <v>100.3</v>
      </c>
      <c r="E25" s="216">
        <v>105.6</v>
      </c>
      <c r="F25" s="216">
        <v>111.3</v>
      </c>
      <c r="G25" s="216">
        <v>103</v>
      </c>
    </row>
    <row r="26" spans="1:11" x14ac:dyDescent="0.25">
      <c r="A26" s="215" t="s">
        <v>16</v>
      </c>
      <c r="B26" s="216">
        <v>97.3</v>
      </c>
      <c r="C26" s="216">
        <v>97.3</v>
      </c>
      <c r="D26" s="216">
        <v>100.3</v>
      </c>
      <c r="E26" s="216">
        <v>105.6</v>
      </c>
      <c r="F26" s="216">
        <v>107.2</v>
      </c>
      <c r="G26" s="216">
        <v>104.7</v>
      </c>
    </row>
    <row r="27" spans="1:11" x14ac:dyDescent="0.25">
      <c r="A27" s="215" t="s">
        <v>17</v>
      </c>
      <c r="B27" s="216">
        <v>97.3</v>
      </c>
      <c r="C27" s="216">
        <v>97.2</v>
      </c>
      <c r="D27" s="216">
        <v>100.4</v>
      </c>
      <c r="E27" s="216">
        <v>96.4</v>
      </c>
      <c r="F27" s="216">
        <v>86.2</v>
      </c>
      <c r="G27" s="216">
        <v>101</v>
      </c>
    </row>
    <row r="28" spans="1:11" ht="25.5" x14ac:dyDescent="0.25">
      <c r="A28" s="217" t="s">
        <v>587</v>
      </c>
      <c r="B28" s="218"/>
      <c r="C28" s="218"/>
      <c r="D28" s="218"/>
      <c r="E28" s="218"/>
      <c r="F28" s="218"/>
      <c r="G28" s="218"/>
    </row>
    <row r="29" spans="1:11" x14ac:dyDescent="0.25">
      <c r="A29" s="215">
        <v>2013</v>
      </c>
      <c r="B29" s="215">
        <v>99.6</v>
      </c>
      <c r="C29" s="215">
        <v>99.5</v>
      </c>
      <c r="D29" s="215">
        <v>104.6</v>
      </c>
      <c r="E29" s="215">
        <v>97.9</v>
      </c>
      <c r="F29" s="215">
        <v>94.3</v>
      </c>
      <c r="G29" s="215">
        <v>99.8</v>
      </c>
    </row>
    <row r="30" spans="1:11" x14ac:dyDescent="0.25">
      <c r="A30" s="215">
        <v>2014</v>
      </c>
      <c r="B30" s="215">
        <v>94.6</v>
      </c>
      <c r="C30" s="215">
        <v>94.6</v>
      </c>
      <c r="D30" s="215">
        <v>99.1</v>
      </c>
      <c r="E30" s="215">
        <v>94.4</v>
      </c>
      <c r="F30" s="215">
        <v>85.7</v>
      </c>
      <c r="G30" s="215">
        <v>98.2</v>
      </c>
    </row>
    <row r="31" spans="1:11" ht="17.25" customHeight="1" x14ac:dyDescent="0.25">
      <c r="A31" s="215">
        <v>2015</v>
      </c>
      <c r="B31" s="219">
        <v>96.6</v>
      </c>
      <c r="C31" s="219">
        <v>96.6</v>
      </c>
      <c r="D31" s="219">
        <v>100.2</v>
      </c>
      <c r="E31" s="220">
        <v>96</v>
      </c>
      <c r="F31" s="220">
        <v>102.5</v>
      </c>
      <c r="G31" s="220">
        <v>93.5</v>
      </c>
      <c r="H31" s="57"/>
      <c r="I31" s="57"/>
      <c r="J31" s="57"/>
      <c r="K31" s="57"/>
    </row>
    <row r="32" spans="1:11" x14ac:dyDescent="0.25">
      <c r="A32" s="215">
        <v>2016</v>
      </c>
      <c r="B32" s="219">
        <v>96.7</v>
      </c>
      <c r="C32" s="219">
        <v>96.7</v>
      </c>
      <c r="D32" s="220">
        <v>100</v>
      </c>
      <c r="E32" s="220">
        <v>95.3</v>
      </c>
      <c r="F32" s="220">
        <v>94.5</v>
      </c>
      <c r="G32" s="220">
        <v>95.5</v>
      </c>
    </row>
    <row r="33" spans="1:8" x14ac:dyDescent="0.25">
      <c r="A33" s="215">
        <v>2017</v>
      </c>
      <c r="B33" s="219">
        <v>98.7</v>
      </c>
      <c r="C33" s="219">
        <v>98.7</v>
      </c>
      <c r="D33" s="220">
        <v>100.1</v>
      </c>
      <c r="E33" s="220">
        <v>104.1</v>
      </c>
      <c r="F33" s="220">
        <v>95.9</v>
      </c>
      <c r="G33" s="220">
        <v>107.8</v>
      </c>
    </row>
    <row r="34" spans="1:8" x14ac:dyDescent="0.25">
      <c r="A34" s="215"/>
      <c r="B34" s="215"/>
      <c r="C34" s="215"/>
      <c r="D34" s="215"/>
      <c r="E34" s="215"/>
      <c r="F34" s="215"/>
      <c r="G34" s="215"/>
    </row>
    <row r="35" spans="1:8" x14ac:dyDescent="0.25">
      <c r="A35" s="215">
        <v>2016</v>
      </c>
      <c r="B35" s="58"/>
      <c r="C35" s="58"/>
      <c r="D35" s="58"/>
      <c r="E35" s="58"/>
      <c r="F35" s="58"/>
      <c r="G35" s="58"/>
    </row>
    <row r="36" spans="1:8" x14ac:dyDescent="0.25">
      <c r="A36" s="215" t="s">
        <v>18</v>
      </c>
      <c r="B36" s="215">
        <v>95.5</v>
      </c>
      <c r="C36" s="215">
        <v>95.5</v>
      </c>
      <c r="D36" s="215">
        <v>99.8</v>
      </c>
      <c r="E36" s="215">
        <v>93.8</v>
      </c>
      <c r="F36" s="215">
        <v>88.7</v>
      </c>
      <c r="G36" s="215">
        <v>95.9</v>
      </c>
    </row>
    <row r="37" spans="1:8" x14ac:dyDescent="0.25">
      <c r="A37" s="58"/>
      <c r="B37" s="58"/>
      <c r="C37" s="58"/>
      <c r="D37" s="58"/>
      <c r="E37" s="58"/>
      <c r="F37" s="58"/>
      <c r="G37" s="58"/>
    </row>
    <row r="38" spans="1:8" x14ac:dyDescent="0.25">
      <c r="A38" s="215">
        <v>2017</v>
      </c>
      <c r="B38" s="58"/>
      <c r="C38" s="58"/>
      <c r="D38" s="58"/>
      <c r="E38" s="58"/>
      <c r="F38" s="58"/>
      <c r="G38" s="58"/>
    </row>
    <row r="39" spans="1:8" s="58" customFormat="1" x14ac:dyDescent="0.25">
      <c r="A39" s="221" t="s">
        <v>15</v>
      </c>
      <c r="B39" s="215">
        <v>98.1</v>
      </c>
      <c r="C39" s="215">
        <v>98.1</v>
      </c>
      <c r="D39" s="215">
        <v>99.9</v>
      </c>
      <c r="E39" s="215">
        <v>103.6</v>
      </c>
      <c r="F39" s="215">
        <v>89.8</v>
      </c>
      <c r="G39" s="215">
        <v>107.7</v>
      </c>
    </row>
    <row r="40" spans="1:8" x14ac:dyDescent="0.25">
      <c r="A40" s="221" t="s">
        <v>16</v>
      </c>
      <c r="B40" s="215">
        <v>100.7</v>
      </c>
      <c r="C40" s="215">
        <v>100.7</v>
      </c>
      <c r="D40" s="216">
        <v>100</v>
      </c>
      <c r="E40" s="215">
        <v>99.3</v>
      </c>
      <c r="F40" s="215">
        <v>82.3</v>
      </c>
      <c r="G40" s="215">
        <v>107.2</v>
      </c>
      <c r="H40" s="58"/>
    </row>
    <row r="41" spans="1:8" x14ac:dyDescent="0.25">
      <c r="A41" s="221" t="s">
        <v>17</v>
      </c>
      <c r="B41" s="215">
        <v>97.5</v>
      </c>
      <c r="C41" s="215">
        <v>97.5</v>
      </c>
      <c r="D41" s="215">
        <v>100.2</v>
      </c>
      <c r="E41" s="215">
        <v>105.9</v>
      </c>
      <c r="F41" s="215">
        <v>99.9</v>
      </c>
      <c r="G41" s="215">
        <v>110.4</v>
      </c>
    </row>
    <row r="42" spans="1:8" x14ac:dyDescent="0.25">
      <c r="A42" s="215" t="s">
        <v>18</v>
      </c>
      <c r="B42" s="215">
        <v>98.6</v>
      </c>
      <c r="C42" s="215">
        <v>98.5</v>
      </c>
      <c r="D42" s="215">
        <v>100.3</v>
      </c>
      <c r="E42" s="216">
        <v>107.5</v>
      </c>
      <c r="F42" s="216">
        <v>111.4</v>
      </c>
      <c r="G42" s="216">
        <v>106</v>
      </c>
    </row>
    <row r="43" spans="1:8" x14ac:dyDescent="0.25">
      <c r="A43" s="58"/>
      <c r="B43" s="58"/>
      <c r="C43" s="58"/>
      <c r="D43" s="58"/>
      <c r="E43" s="58"/>
      <c r="F43" s="58"/>
      <c r="G43" s="58"/>
    </row>
    <row r="44" spans="1:8" x14ac:dyDescent="0.25">
      <c r="A44" s="215">
        <v>2018</v>
      </c>
      <c r="B44" s="58"/>
      <c r="C44" s="58"/>
      <c r="D44" s="58"/>
      <c r="E44" s="58"/>
      <c r="F44" s="58"/>
      <c r="G44" s="58"/>
    </row>
    <row r="45" spans="1:8" s="58" customFormat="1" x14ac:dyDescent="0.25">
      <c r="A45" s="794" t="s">
        <v>15</v>
      </c>
      <c r="B45" s="216">
        <v>97.1</v>
      </c>
      <c r="C45" s="216">
        <v>97</v>
      </c>
      <c r="D45" s="216">
        <v>99.7</v>
      </c>
      <c r="E45" s="216">
        <v>102.5</v>
      </c>
      <c r="F45" s="216">
        <v>100.8</v>
      </c>
      <c r="G45" s="216">
        <v>102.4</v>
      </c>
    </row>
    <row r="46" spans="1:8" s="58" customFormat="1" x14ac:dyDescent="0.25">
      <c r="A46" s="794" t="s">
        <v>16</v>
      </c>
      <c r="B46" s="216">
        <v>98.2</v>
      </c>
      <c r="C46" s="216">
        <v>98.2</v>
      </c>
      <c r="D46" s="216">
        <v>99.7</v>
      </c>
      <c r="E46" s="216">
        <v>104.4</v>
      </c>
      <c r="F46" s="216">
        <v>111.8</v>
      </c>
      <c r="G46" s="216">
        <v>101.6</v>
      </c>
    </row>
    <row r="47" spans="1:8" s="58" customFormat="1" x14ac:dyDescent="0.25">
      <c r="A47" s="701" t="s">
        <v>17</v>
      </c>
      <c r="B47" s="700">
        <v>101.8</v>
      </c>
      <c r="C47" s="700">
        <v>101.9</v>
      </c>
      <c r="D47" s="700">
        <v>99.7</v>
      </c>
      <c r="E47" s="700">
        <v>97.9</v>
      </c>
      <c r="F47" s="700">
        <v>94.3</v>
      </c>
      <c r="G47" s="700">
        <v>97.5</v>
      </c>
    </row>
    <row r="48" spans="1:8" s="58" customFormat="1" x14ac:dyDescent="0.25"/>
    <row r="49" s="58" customFormat="1" x14ac:dyDescent="0.25"/>
    <row r="50" s="58" customFormat="1" x14ac:dyDescent="0.25"/>
    <row r="51" s="58" customFormat="1" x14ac:dyDescent="0.25"/>
    <row r="52" s="58" customFormat="1" x14ac:dyDescent="0.25"/>
    <row r="53" s="58" customFormat="1" x14ac:dyDescent="0.25"/>
    <row r="54" s="58" customFormat="1" x14ac:dyDescent="0.25"/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15" sqref="A15:I29"/>
    </sheetView>
  </sheetViews>
  <sheetFormatPr defaultRowHeight="15" x14ac:dyDescent="0.25"/>
  <cols>
    <col min="1" max="16384" width="9.140625" style="104"/>
  </cols>
  <sheetData>
    <row r="1" spans="1:10" x14ac:dyDescent="0.25">
      <c r="A1" s="80" t="s">
        <v>241</v>
      </c>
      <c r="B1" s="97"/>
      <c r="C1" s="97"/>
      <c r="D1" s="97"/>
      <c r="E1" s="97"/>
      <c r="F1" s="97"/>
      <c r="G1" s="97"/>
      <c r="H1" s="97"/>
      <c r="I1" s="97"/>
    </row>
    <row r="2" spans="1:10" x14ac:dyDescent="0.25">
      <c r="A2" s="60" t="s">
        <v>242</v>
      </c>
      <c r="B2" s="97"/>
      <c r="C2" s="97"/>
      <c r="D2" s="97"/>
      <c r="E2" s="97"/>
      <c r="F2" s="97"/>
      <c r="G2" s="97"/>
      <c r="H2" s="97"/>
      <c r="I2" s="97"/>
    </row>
    <row r="3" spans="1:10" x14ac:dyDescent="0.25">
      <c r="A3" s="277" t="s">
        <v>243</v>
      </c>
      <c r="B3" s="97"/>
      <c r="C3" s="97"/>
      <c r="D3" s="97"/>
      <c r="E3" s="97"/>
      <c r="F3" s="97"/>
      <c r="G3" s="97"/>
      <c r="H3" s="97"/>
      <c r="I3" s="278" t="s">
        <v>703</v>
      </c>
    </row>
    <row r="4" spans="1:10" x14ac:dyDescent="0.25">
      <c r="A4" s="1000"/>
      <c r="B4" s="992" t="s">
        <v>252</v>
      </c>
      <c r="C4" s="992" t="s">
        <v>245</v>
      </c>
      <c r="D4" s="992"/>
      <c r="E4" s="992" t="s">
        <v>246</v>
      </c>
      <c r="F4" s="992" t="s">
        <v>247</v>
      </c>
      <c r="G4" s="992" t="s">
        <v>248</v>
      </c>
      <c r="H4" s="992" t="s">
        <v>249</v>
      </c>
      <c r="I4" s="994" t="s">
        <v>250</v>
      </c>
    </row>
    <row r="5" spans="1:10" x14ac:dyDescent="0.25">
      <c r="A5" s="1000"/>
      <c r="B5" s="1001"/>
      <c r="C5" s="1002" t="s">
        <v>251</v>
      </c>
      <c r="D5" s="1002"/>
      <c r="E5" s="993"/>
      <c r="F5" s="993"/>
      <c r="G5" s="993"/>
      <c r="H5" s="993"/>
      <c r="I5" s="995"/>
    </row>
    <row r="6" spans="1:10" x14ac:dyDescent="0.25">
      <c r="A6" s="1000"/>
      <c r="B6" s="996" t="s">
        <v>244</v>
      </c>
      <c r="C6" s="512" t="s">
        <v>704</v>
      </c>
      <c r="D6" s="512" t="s">
        <v>705</v>
      </c>
      <c r="E6" s="996" t="s">
        <v>253</v>
      </c>
      <c r="F6" s="996" t="s">
        <v>254</v>
      </c>
      <c r="G6" s="996" t="s">
        <v>255</v>
      </c>
      <c r="H6" s="996" t="s">
        <v>256</v>
      </c>
      <c r="I6" s="998" t="s">
        <v>257</v>
      </c>
    </row>
    <row r="7" spans="1:10" x14ac:dyDescent="0.25">
      <c r="A7" s="1000"/>
      <c r="B7" s="997"/>
      <c r="C7" s="111" t="s">
        <v>258</v>
      </c>
      <c r="D7" s="111" t="s">
        <v>259</v>
      </c>
      <c r="E7" s="997"/>
      <c r="F7" s="997"/>
      <c r="G7" s="997"/>
      <c r="H7" s="997"/>
      <c r="I7" s="999"/>
    </row>
    <row r="8" spans="1:10" x14ac:dyDescent="0.25">
      <c r="A8" s="88">
        <v>2013</v>
      </c>
      <c r="B8" s="164">
        <v>1925029</v>
      </c>
      <c r="C8" s="164">
        <v>345249</v>
      </c>
      <c r="D8" s="164">
        <v>586491</v>
      </c>
      <c r="E8" s="164">
        <v>298339</v>
      </c>
      <c r="F8" s="164">
        <v>57721</v>
      </c>
      <c r="G8" s="164">
        <v>606988</v>
      </c>
      <c r="H8" s="164">
        <v>30241</v>
      </c>
      <c r="I8" s="164">
        <v>212836</v>
      </c>
    </row>
    <row r="9" spans="1:10" x14ac:dyDescent="0.25">
      <c r="A9" s="88">
        <v>2014</v>
      </c>
      <c r="B9" s="164">
        <v>1944658</v>
      </c>
      <c r="C9" s="164">
        <v>320558</v>
      </c>
      <c r="D9" s="164">
        <v>623290</v>
      </c>
      <c r="E9" s="164">
        <v>328237</v>
      </c>
      <c r="F9" s="164">
        <v>58945</v>
      </c>
      <c r="G9" s="164">
        <v>584390</v>
      </c>
      <c r="H9" s="164">
        <v>34853</v>
      </c>
      <c r="I9" s="164">
        <v>250682</v>
      </c>
    </row>
    <row r="10" spans="1:10" x14ac:dyDescent="0.25">
      <c r="A10" s="88">
        <v>2015</v>
      </c>
      <c r="B10" s="164">
        <v>2062708</v>
      </c>
      <c r="C10" s="164">
        <v>362503</v>
      </c>
      <c r="D10" s="164">
        <v>651357</v>
      </c>
      <c r="E10" s="164">
        <v>328330</v>
      </c>
      <c r="F10" s="164">
        <v>57052</v>
      </c>
      <c r="G10" s="164">
        <v>633725</v>
      </c>
      <c r="H10" s="164">
        <v>29741</v>
      </c>
      <c r="I10" s="164">
        <v>172196</v>
      </c>
    </row>
    <row r="11" spans="1:10" x14ac:dyDescent="0.25">
      <c r="A11" s="88">
        <v>2016</v>
      </c>
      <c r="B11" s="164">
        <v>2101196</v>
      </c>
      <c r="C11" s="164">
        <v>351801</v>
      </c>
      <c r="D11" s="164">
        <v>669962</v>
      </c>
      <c r="E11" s="164">
        <v>352667</v>
      </c>
      <c r="F11" s="164">
        <v>56193</v>
      </c>
      <c r="G11" s="164">
        <v>633698</v>
      </c>
      <c r="H11" s="164">
        <v>36875</v>
      </c>
      <c r="I11" s="164">
        <v>166478</v>
      </c>
    </row>
    <row r="12" spans="1:10" x14ac:dyDescent="0.25">
      <c r="A12" s="88">
        <v>2017</v>
      </c>
      <c r="B12" s="164">
        <v>2033235</v>
      </c>
      <c r="C12" s="164">
        <v>364433</v>
      </c>
      <c r="D12" s="164">
        <v>637944</v>
      </c>
      <c r="E12" s="164">
        <v>306068</v>
      </c>
      <c r="F12" s="164">
        <v>53404</v>
      </c>
      <c r="G12" s="164">
        <v>636709</v>
      </c>
      <c r="H12" s="164">
        <v>34677</v>
      </c>
      <c r="I12" s="164">
        <v>133321</v>
      </c>
    </row>
    <row r="13" spans="1:10" x14ac:dyDescent="0.25">
      <c r="A13" s="88"/>
      <c r="B13" s="279"/>
      <c r="C13" s="279"/>
      <c r="D13" s="279"/>
      <c r="E13" s="280"/>
      <c r="F13" s="280"/>
      <c r="G13" s="280"/>
      <c r="H13" s="280"/>
      <c r="I13" s="280"/>
    </row>
    <row r="14" spans="1:10" x14ac:dyDescent="0.25">
      <c r="A14" s="514">
        <v>2017</v>
      </c>
      <c r="B14" s="123"/>
      <c r="C14" s="123"/>
      <c r="D14" s="123"/>
      <c r="E14" s="123"/>
      <c r="F14" s="123"/>
      <c r="G14" s="123"/>
      <c r="H14" s="123"/>
      <c r="I14" s="123"/>
    </row>
    <row r="15" spans="1:10" x14ac:dyDescent="0.25">
      <c r="A15" s="236" t="s">
        <v>389</v>
      </c>
      <c r="B15" s="123">
        <v>200447</v>
      </c>
      <c r="C15" s="123">
        <v>33926</v>
      </c>
      <c r="D15" s="123">
        <v>57127</v>
      </c>
      <c r="E15" s="123">
        <v>29854</v>
      </c>
      <c r="F15" s="123">
        <v>4844</v>
      </c>
      <c r="G15" s="123">
        <v>70939</v>
      </c>
      <c r="H15" s="123">
        <v>3757</v>
      </c>
      <c r="I15" s="123">
        <v>126614</v>
      </c>
      <c r="J15" s="89"/>
    </row>
    <row r="16" spans="1:10" x14ac:dyDescent="0.25">
      <c r="A16" s="773" t="s">
        <v>390</v>
      </c>
      <c r="B16" s="123">
        <v>148629</v>
      </c>
      <c r="C16" s="123">
        <v>25329</v>
      </c>
      <c r="D16" s="123">
        <v>45551</v>
      </c>
      <c r="E16" s="123">
        <v>26333</v>
      </c>
      <c r="F16" s="123">
        <v>3634</v>
      </c>
      <c r="G16" s="123">
        <v>44938</v>
      </c>
      <c r="H16" s="123">
        <v>2844</v>
      </c>
      <c r="I16" s="123">
        <v>125140</v>
      </c>
      <c r="J16" s="89"/>
    </row>
    <row r="17" spans="1:9" x14ac:dyDescent="0.25">
      <c r="A17" s="773" t="s">
        <v>391</v>
      </c>
      <c r="B17" s="123">
        <v>128943</v>
      </c>
      <c r="C17" s="123">
        <v>21443</v>
      </c>
      <c r="D17" s="123">
        <v>41846</v>
      </c>
      <c r="E17" s="123">
        <v>20901</v>
      </c>
      <c r="F17" s="123">
        <v>3082</v>
      </c>
      <c r="G17" s="123">
        <v>40282</v>
      </c>
      <c r="H17" s="123">
        <v>1389</v>
      </c>
      <c r="I17" s="123">
        <v>133321</v>
      </c>
    </row>
    <row r="18" spans="1:9" x14ac:dyDescent="0.25">
      <c r="A18" s="67"/>
      <c r="B18" s="67"/>
      <c r="C18" s="67"/>
      <c r="D18" s="67"/>
      <c r="E18" s="67"/>
      <c r="F18" s="67"/>
      <c r="G18" s="67"/>
      <c r="H18" s="67"/>
      <c r="I18" s="67"/>
    </row>
    <row r="19" spans="1:9" x14ac:dyDescent="0.25">
      <c r="A19" s="856">
        <v>2018</v>
      </c>
      <c r="B19" s="123"/>
      <c r="C19" s="123"/>
      <c r="D19" s="123"/>
      <c r="E19" s="123"/>
      <c r="F19" s="123"/>
      <c r="G19" s="123"/>
      <c r="H19" s="123"/>
      <c r="I19" s="123"/>
    </row>
    <row r="20" spans="1:9" s="67" customFormat="1" x14ac:dyDescent="0.25">
      <c r="A20" s="773" t="s">
        <v>611</v>
      </c>
      <c r="B20" s="123">
        <v>104704</v>
      </c>
      <c r="C20" s="123">
        <v>16878</v>
      </c>
      <c r="D20" s="123">
        <v>40289</v>
      </c>
      <c r="E20" s="123">
        <v>15727</v>
      </c>
      <c r="F20" s="123">
        <v>2938</v>
      </c>
      <c r="G20" s="123">
        <v>26577</v>
      </c>
      <c r="H20" s="123">
        <v>2295</v>
      </c>
      <c r="I20" s="123">
        <v>164880</v>
      </c>
    </row>
    <row r="21" spans="1:9" s="67" customFormat="1" x14ac:dyDescent="0.25">
      <c r="A21" s="773" t="s">
        <v>392</v>
      </c>
      <c r="B21" s="123">
        <v>86319</v>
      </c>
      <c r="C21" s="123">
        <v>11901</v>
      </c>
      <c r="D21" s="123">
        <v>43172</v>
      </c>
      <c r="E21" s="123">
        <v>10607</v>
      </c>
      <c r="F21" s="123">
        <v>3393</v>
      </c>
      <c r="G21" s="123">
        <v>16300</v>
      </c>
      <c r="H21" s="123">
        <v>946</v>
      </c>
      <c r="I21" s="123">
        <v>163453</v>
      </c>
    </row>
    <row r="22" spans="1:9" x14ac:dyDescent="0.25">
      <c r="A22" s="773" t="s">
        <v>382</v>
      </c>
      <c r="B22" s="123">
        <v>136091</v>
      </c>
      <c r="C22" s="123">
        <v>23233</v>
      </c>
      <c r="D22" s="123">
        <v>52379</v>
      </c>
      <c r="E22" s="123">
        <f>11659+3104</f>
        <v>14763</v>
      </c>
      <c r="F22" s="123">
        <f>4987+34</f>
        <v>5021</v>
      </c>
      <c r="G22" s="123">
        <v>37275</v>
      </c>
      <c r="H22" s="123">
        <f>2246+1174</f>
        <v>3420</v>
      </c>
      <c r="I22" s="123">
        <v>183918</v>
      </c>
    </row>
    <row r="23" spans="1:9" x14ac:dyDescent="0.25">
      <c r="A23" s="773" t="s">
        <v>883</v>
      </c>
      <c r="B23" s="123">
        <v>199463</v>
      </c>
      <c r="C23" s="123">
        <v>34766</v>
      </c>
      <c r="D23" s="123">
        <v>66988</v>
      </c>
      <c r="E23" s="123">
        <v>24520</v>
      </c>
      <c r="F23" s="123">
        <v>6808</v>
      </c>
      <c r="G23" s="123">
        <v>62653</v>
      </c>
      <c r="H23" s="123">
        <v>3728</v>
      </c>
      <c r="I23" s="123">
        <v>185134</v>
      </c>
    </row>
    <row r="24" spans="1:9" s="67" customFormat="1" x14ac:dyDescent="0.25">
      <c r="A24" s="773" t="s">
        <v>384</v>
      </c>
      <c r="B24" s="123">
        <v>206365</v>
      </c>
      <c r="C24" s="123">
        <v>33580</v>
      </c>
      <c r="D24" s="123">
        <v>74347</v>
      </c>
      <c r="E24" s="123">
        <v>28980</v>
      </c>
      <c r="F24" s="123">
        <v>7393</v>
      </c>
      <c r="G24" s="123">
        <v>58844</v>
      </c>
      <c r="H24" s="123">
        <v>3221</v>
      </c>
      <c r="I24" s="773">
        <v>185801</v>
      </c>
    </row>
    <row r="25" spans="1:9" s="67" customFormat="1" x14ac:dyDescent="0.25">
      <c r="A25" s="773" t="s">
        <v>385</v>
      </c>
      <c r="B25" s="773">
        <v>178690</v>
      </c>
      <c r="C25" s="773">
        <v>31620</v>
      </c>
      <c r="D25" s="773">
        <v>54877</v>
      </c>
      <c r="E25" s="773">
        <v>24134</v>
      </c>
      <c r="F25" s="773">
        <v>5977</v>
      </c>
      <c r="G25" s="773">
        <v>59207</v>
      </c>
      <c r="H25" s="773">
        <v>2875</v>
      </c>
      <c r="I25" s="773">
        <v>172386</v>
      </c>
    </row>
    <row r="26" spans="1:9" x14ac:dyDescent="0.25">
      <c r="A26" s="773" t="s">
        <v>741</v>
      </c>
      <c r="B26" s="773">
        <v>193583</v>
      </c>
      <c r="C26" s="773">
        <v>31377</v>
      </c>
      <c r="D26" s="773">
        <v>64043</v>
      </c>
      <c r="E26" s="773">
        <f>21872+12938</f>
        <v>34810</v>
      </c>
      <c r="F26" s="773">
        <f>6037+21</f>
        <v>6058</v>
      </c>
      <c r="G26" s="773">
        <v>54330</v>
      </c>
      <c r="H26" s="773">
        <f>1571+1394</f>
        <v>2965</v>
      </c>
      <c r="I26" s="773">
        <v>168769</v>
      </c>
    </row>
    <row r="27" spans="1:9" s="67" customFormat="1" x14ac:dyDescent="0.25">
      <c r="A27" s="773" t="s">
        <v>387</v>
      </c>
      <c r="B27" s="773">
        <v>206192</v>
      </c>
      <c r="C27" s="773">
        <v>34612</v>
      </c>
      <c r="D27" s="773">
        <v>61245</v>
      </c>
      <c r="E27" s="773">
        <v>27847</v>
      </c>
      <c r="F27" s="773">
        <v>5989</v>
      </c>
      <c r="G27" s="773">
        <v>73763</v>
      </c>
      <c r="H27" s="773">
        <v>2736</v>
      </c>
      <c r="I27" s="773">
        <v>152379</v>
      </c>
    </row>
    <row r="28" spans="1:9" x14ac:dyDescent="0.25">
      <c r="A28" s="773" t="s">
        <v>1232</v>
      </c>
      <c r="B28" s="773">
        <v>200130</v>
      </c>
      <c r="C28" s="773">
        <v>32329</v>
      </c>
      <c r="D28" s="773">
        <v>55899</v>
      </c>
      <c r="E28" s="773">
        <v>27245</v>
      </c>
      <c r="F28" s="773">
        <v>5098</v>
      </c>
      <c r="G28" s="773">
        <v>76695</v>
      </c>
      <c r="H28" s="773">
        <v>2864</v>
      </c>
      <c r="I28" s="773">
        <v>144381</v>
      </c>
    </row>
    <row r="29" spans="1:9" s="67" customFormat="1" x14ac:dyDescent="0.25">
      <c r="A29" s="870" t="s">
        <v>1245</v>
      </c>
      <c r="B29" s="704">
        <v>228684</v>
      </c>
      <c r="C29" s="704">
        <v>34801</v>
      </c>
      <c r="D29" s="704">
        <v>64353</v>
      </c>
      <c r="E29" s="704">
        <v>31268</v>
      </c>
      <c r="F29" s="704">
        <v>5701</v>
      </c>
      <c r="G29" s="704">
        <v>88394</v>
      </c>
      <c r="H29" s="704">
        <v>4161</v>
      </c>
      <c r="I29" s="704">
        <v>133865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14" sqref="A14:H28"/>
    </sheetView>
  </sheetViews>
  <sheetFormatPr defaultRowHeight="15" x14ac:dyDescent="0.25"/>
  <cols>
    <col min="1" max="16384" width="9.140625" style="104"/>
  </cols>
  <sheetData>
    <row r="1" spans="1:8" x14ac:dyDescent="0.25">
      <c r="A1" s="80" t="s">
        <v>260</v>
      </c>
      <c r="B1" s="97"/>
      <c r="C1" s="97"/>
      <c r="D1" s="97"/>
      <c r="E1" s="97"/>
      <c r="F1" s="97"/>
      <c r="G1" s="97"/>
      <c r="H1" s="97"/>
    </row>
    <row r="2" spans="1:8" x14ac:dyDescent="0.25">
      <c r="A2" s="80" t="s">
        <v>829</v>
      </c>
      <c r="B2" s="97"/>
      <c r="C2" s="97"/>
      <c r="D2" s="97"/>
      <c r="E2" s="97"/>
      <c r="F2" s="97"/>
      <c r="G2" s="97"/>
      <c r="H2" s="97"/>
    </row>
    <row r="3" spans="1:8" x14ac:dyDescent="0.25">
      <c r="A3" s="277" t="s">
        <v>243</v>
      </c>
      <c r="B3" s="97"/>
      <c r="C3" s="97"/>
      <c r="D3" s="97"/>
      <c r="E3" s="97"/>
      <c r="F3" s="97"/>
      <c r="G3" s="97"/>
      <c r="H3" s="278" t="s">
        <v>703</v>
      </c>
    </row>
    <row r="4" spans="1:8" ht="26.25" x14ac:dyDescent="0.25">
      <c r="A4" s="1000"/>
      <c r="B4" s="516" t="s">
        <v>252</v>
      </c>
      <c r="C4" s="992" t="s">
        <v>706</v>
      </c>
      <c r="D4" s="992"/>
      <c r="E4" s="516" t="s">
        <v>246</v>
      </c>
      <c r="F4" s="516" t="s">
        <v>247</v>
      </c>
      <c r="G4" s="516" t="s">
        <v>248</v>
      </c>
      <c r="H4" s="517" t="s">
        <v>249</v>
      </c>
    </row>
    <row r="5" spans="1:8" x14ac:dyDescent="0.25">
      <c r="A5" s="1000"/>
      <c r="B5" s="996" t="s">
        <v>244</v>
      </c>
      <c r="C5" s="512" t="s">
        <v>704</v>
      </c>
      <c r="D5" s="512" t="s">
        <v>705</v>
      </c>
      <c r="E5" s="1004" t="s">
        <v>253</v>
      </c>
      <c r="F5" s="1004" t="s">
        <v>254</v>
      </c>
      <c r="G5" s="1004" t="s">
        <v>255</v>
      </c>
      <c r="H5" s="1003" t="s">
        <v>256</v>
      </c>
    </row>
    <row r="6" spans="1:8" x14ac:dyDescent="0.25">
      <c r="A6" s="1000"/>
      <c r="B6" s="997"/>
      <c r="C6" s="111" t="s">
        <v>258</v>
      </c>
      <c r="D6" s="111" t="s">
        <v>259</v>
      </c>
      <c r="E6" s="935"/>
      <c r="F6" s="935"/>
      <c r="G6" s="935"/>
      <c r="H6" s="937"/>
    </row>
    <row r="7" spans="1:8" x14ac:dyDescent="0.25">
      <c r="A7" s="88">
        <v>2013</v>
      </c>
      <c r="B7" s="164">
        <v>1892033</v>
      </c>
      <c r="C7" s="164">
        <v>351896</v>
      </c>
      <c r="D7" s="164">
        <v>570431</v>
      </c>
      <c r="E7" s="164">
        <v>286180</v>
      </c>
      <c r="F7" s="164">
        <v>59586</v>
      </c>
      <c r="G7" s="164">
        <v>597268</v>
      </c>
      <c r="H7" s="164">
        <v>26672</v>
      </c>
    </row>
    <row r="8" spans="1:8" x14ac:dyDescent="0.25">
      <c r="A8" s="88">
        <v>2014</v>
      </c>
      <c r="B8" s="164">
        <v>1908874</v>
      </c>
      <c r="C8" s="164">
        <v>323910</v>
      </c>
      <c r="D8" s="164">
        <v>615662</v>
      </c>
      <c r="E8" s="164">
        <v>312270</v>
      </c>
      <c r="F8" s="164">
        <v>56086</v>
      </c>
      <c r="G8" s="164">
        <v>570009</v>
      </c>
      <c r="H8" s="164">
        <v>30937</v>
      </c>
    </row>
    <row r="9" spans="1:8" x14ac:dyDescent="0.25">
      <c r="A9" s="88">
        <v>2015</v>
      </c>
      <c r="B9" s="164">
        <v>2139793</v>
      </c>
      <c r="C9" s="164">
        <v>375711</v>
      </c>
      <c r="D9" s="164">
        <v>687889</v>
      </c>
      <c r="E9" s="164">
        <v>337548</v>
      </c>
      <c r="F9" s="164">
        <v>64451</v>
      </c>
      <c r="G9" s="164">
        <v>642611</v>
      </c>
      <c r="H9" s="164">
        <v>31583</v>
      </c>
    </row>
    <row r="10" spans="1:8" x14ac:dyDescent="0.25">
      <c r="A10" s="88">
        <v>2016</v>
      </c>
      <c r="B10" s="164">
        <v>2107004</v>
      </c>
      <c r="C10" s="164">
        <v>356595</v>
      </c>
      <c r="D10" s="164">
        <v>671160</v>
      </c>
      <c r="E10" s="164">
        <v>339637</v>
      </c>
      <c r="F10" s="164">
        <v>60732</v>
      </c>
      <c r="G10" s="164">
        <v>642028</v>
      </c>
      <c r="H10" s="164">
        <v>36852</v>
      </c>
    </row>
    <row r="11" spans="1:8" x14ac:dyDescent="0.25">
      <c r="A11" s="88">
        <v>2017</v>
      </c>
      <c r="B11" s="164">
        <v>2069161</v>
      </c>
      <c r="C11" s="164">
        <v>368351</v>
      </c>
      <c r="D11" s="164">
        <v>645544</v>
      </c>
      <c r="E11" s="164">
        <v>321056</v>
      </c>
      <c r="F11" s="164">
        <v>59964</v>
      </c>
      <c r="G11" s="164">
        <v>638851</v>
      </c>
      <c r="H11" s="164">
        <v>35395</v>
      </c>
    </row>
    <row r="12" spans="1:8" x14ac:dyDescent="0.25">
      <c r="A12" s="96"/>
      <c r="B12" s="282"/>
      <c r="C12" s="282"/>
      <c r="D12" s="282"/>
      <c r="E12" s="282"/>
      <c r="F12" s="282"/>
      <c r="G12" s="282"/>
      <c r="H12" s="282"/>
    </row>
    <row r="13" spans="1:8" x14ac:dyDescent="0.25">
      <c r="A13" s="514">
        <v>2017</v>
      </c>
      <c r="B13" s="2"/>
      <c r="C13" s="2"/>
      <c r="D13" s="2"/>
      <c r="E13" s="2"/>
      <c r="F13" s="2"/>
      <c r="G13" s="2"/>
      <c r="H13" s="2"/>
    </row>
    <row r="14" spans="1:8" s="67" customFormat="1" x14ac:dyDescent="0.25">
      <c r="A14" s="236" t="s">
        <v>389</v>
      </c>
      <c r="B14" s="2">
        <v>214138</v>
      </c>
      <c r="C14" s="2">
        <v>35458</v>
      </c>
      <c r="D14" s="2">
        <v>61630</v>
      </c>
      <c r="E14" s="2">
        <v>33223</v>
      </c>
      <c r="F14" s="2">
        <v>5417</v>
      </c>
      <c r="G14" s="2">
        <v>74268</v>
      </c>
      <c r="H14" s="2">
        <v>4142</v>
      </c>
    </row>
    <row r="15" spans="1:8" s="87" customFormat="1" x14ac:dyDescent="0.25">
      <c r="A15" s="773" t="s">
        <v>390</v>
      </c>
      <c r="B15" s="2">
        <v>150434</v>
      </c>
      <c r="C15" s="2">
        <v>26316</v>
      </c>
      <c r="D15" s="2">
        <v>47210</v>
      </c>
      <c r="E15" s="2">
        <v>23588</v>
      </c>
      <c r="F15" s="2">
        <v>4161</v>
      </c>
      <c r="G15" s="2">
        <v>46313</v>
      </c>
      <c r="H15" s="2">
        <v>2846</v>
      </c>
    </row>
    <row r="16" spans="1:8" x14ac:dyDescent="0.25">
      <c r="A16" s="773" t="s">
        <v>391</v>
      </c>
      <c r="B16" s="773">
        <v>118749</v>
      </c>
      <c r="C16" s="773">
        <v>19257</v>
      </c>
      <c r="D16" s="773">
        <v>42812</v>
      </c>
      <c r="E16" s="773">
        <v>19265</v>
      </c>
      <c r="F16" s="773">
        <v>3030</v>
      </c>
      <c r="G16" s="773">
        <v>32930</v>
      </c>
      <c r="H16" s="773">
        <v>1455</v>
      </c>
    </row>
    <row r="17" spans="1:8" x14ac:dyDescent="0.25">
      <c r="A17" s="67"/>
      <c r="B17" s="67"/>
      <c r="C17" s="67"/>
      <c r="D17" s="67"/>
      <c r="E17" s="67"/>
      <c r="F17" s="67"/>
      <c r="G17" s="67"/>
      <c r="H17" s="67"/>
    </row>
    <row r="18" spans="1:8" x14ac:dyDescent="0.25">
      <c r="A18" s="856">
        <v>2018</v>
      </c>
      <c r="B18" s="2"/>
      <c r="C18" s="2"/>
      <c r="D18" s="2"/>
      <c r="E18" s="2"/>
      <c r="F18" s="2"/>
      <c r="G18" s="2"/>
      <c r="H18" s="2"/>
    </row>
    <row r="19" spans="1:8" s="67" customFormat="1" x14ac:dyDescent="0.25">
      <c r="A19" s="773" t="s">
        <v>611</v>
      </c>
      <c r="B19" s="2">
        <v>76604</v>
      </c>
      <c r="C19" s="2">
        <v>12904</v>
      </c>
      <c r="D19" s="2">
        <v>33141</v>
      </c>
      <c r="E19" s="2">
        <v>9974</v>
      </c>
      <c r="F19" s="2">
        <v>2048</v>
      </c>
      <c r="G19" s="2">
        <v>17512</v>
      </c>
      <c r="H19" s="321">
        <v>1025</v>
      </c>
    </row>
    <row r="20" spans="1:8" s="67" customFormat="1" x14ac:dyDescent="0.25">
      <c r="A20" s="773" t="s">
        <v>392</v>
      </c>
      <c r="B20" s="123">
        <v>87877</v>
      </c>
      <c r="C20" s="123">
        <v>13863</v>
      </c>
      <c r="D20" s="123">
        <v>42339</v>
      </c>
      <c r="E20" s="123">
        <v>10683</v>
      </c>
      <c r="F20" s="123">
        <v>2765</v>
      </c>
      <c r="G20" s="123">
        <v>16964</v>
      </c>
      <c r="H20" s="123">
        <v>1263</v>
      </c>
    </row>
    <row r="21" spans="1:8" x14ac:dyDescent="0.25">
      <c r="A21" s="773" t="s">
        <v>382</v>
      </c>
      <c r="B21" s="123">
        <v>115775</v>
      </c>
      <c r="C21" s="123">
        <v>20597</v>
      </c>
      <c r="D21" s="123">
        <v>48670</v>
      </c>
      <c r="E21" s="123">
        <f>10396+2854</f>
        <v>13250</v>
      </c>
      <c r="F21" s="123">
        <f>4406+30</f>
        <v>4436</v>
      </c>
      <c r="G21" s="123">
        <v>26745</v>
      </c>
      <c r="H21" s="123">
        <f>831+1246</f>
        <v>2077</v>
      </c>
    </row>
    <row r="22" spans="1:8" x14ac:dyDescent="0.25">
      <c r="A22" s="795" t="s">
        <v>1160</v>
      </c>
      <c r="B22" s="796">
        <v>198412</v>
      </c>
      <c r="C22" s="796">
        <v>36517</v>
      </c>
      <c r="D22" s="796">
        <v>64541</v>
      </c>
      <c r="E22" s="796">
        <v>27328</v>
      </c>
      <c r="F22" s="796">
        <v>6526</v>
      </c>
      <c r="G22" s="796">
        <v>58965</v>
      </c>
      <c r="H22" s="796">
        <v>4535</v>
      </c>
    </row>
    <row r="23" spans="1:8" s="67" customFormat="1" x14ac:dyDescent="0.25">
      <c r="A23" s="795" t="s">
        <v>804</v>
      </c>
      <c r="B23" s="796">
        <v>205901</v>
      </c>
      <c r="C23" s="796">
        <v>34934</v>
      </c>
      <c r="D23" s="796">
        <v>69847</v>
      </c>
      <c r="E23" s="796">
        <v>26945</v>
      </c>
      <c r="F23" s="796">
        <v>7674</v>
      </c>
      <c r="G23" s="796">
        <v>62560</v>
      </c>
      <c r="H23" s="796">
        <v>3941</v>
      </c>
    </row>
    <row r="24" spans="1:8" s="67" customFormat="1" x14ac:dyDescent="0.25">
      <c r="A24" s="773" t="s">
        <v>1110</v>
      </c>
      <c r="B24" s="773">
        <v>193158</v>
      </c>
      <c r="C24" s="773">
        <v>33631</v>
      </c>
      <c r="D24" s="773">
        <v>61269</v>
      </c>
      <c r="E24" s="773">
        <v>25877</v>
      </c>
      <c r="F24" s="773">
        <v>6708</v>
      </c>
      <c r="G24" s="773">
        <v>62363</v>
      </c>
      <c r="H24" s="773">
        <v>3310</v>
      </c>
    </row>
    <row r="25" spans="1:8" x14ac:dyDescent="0.25">
      <c r="A25" s="773" t="s">
        <v>654</v>
      </c>
      <c r="B25" s="773">
        <v>199011</v>
      </c>
      <c r="C25" s="773">
        <v>34610</v>
      </c>
      <c r="D25" s="773">
        <v>62495</v>
      </c>
      <c r="E25" s="773">
        <f>21298+13445</f>
        <v>34743</v>
      </c>
      <c r="F25" s="773">
        <f>6190+65</f>
        <v>6255</v>
      </c>
      <c r="G25" s="773">
        <v>58090</v>
      </c>
      <c r="H25" s="773">
        <v>2818</v>
      </c>
    </row>
    <row r="26" spans="1:8" x14ac:dyDescent="0.25">
      <c r="A26" s="773" t="s">
        <v>387</v>
      </c>
      <c r="B26" s="773">
        <v>221738</v>
      </c>
      <c r="C26" s="773">
        <v>37984</v>
      </c>
      <c r="D26" s="773">
        <v>65767</v>
      </c>
      <c r="E26" s="773">
        <v>30081</v>
      </c>
      <c r="F26" s="773">
        <v>6203</v>
      </c>
      <c r="G26" s="773">
        <v>78903</v>
      </c>
      <c r="H26" s="773">
        <v>2800</v>
      </c>
    </row>
    <row r="27" spans="1:8" s="67" customFormat="1" x14ac:dyDescent="0.25">
      <c r="A27" s="236" t="s">
        <v>1232</v>
      </c>
      <c r="B27" s="773">
        <v>208272</v>
      </c>
      <c r="C27" s="773">
        <v>32237</v>
      </c>
      <c r="D27" s="773">
        <v>61049</v>
      </c>
      <c r="E27" s="773">
        <v>26505</v>
      </c>
      <c r="F27" s="773">
        <v>5749</v>
      </c>
      <c r="G27" s="773">
        <v>80105</v>
      </c>
      <c r="H27" s="773">
        <v>2627</v>
      </c>
    </row>
    <row r="28" spans="1:8" x14ac:dyDescent="0.25">
      <c r="A28" s="870" t="s">
        <v>1245</v>
      </c>
      <c r="B28" s="704">
        <v>236223</v>
      </c>
      <c r="C28" s="704">
        <v>35921</v>
      </c>
      <c r="D28" s="704">
        <v>67862</v>
      </c>
      <c r="E28" s="704">
        <v>31504</v>
      </c>
      <c r="F28" s="704">
        <v>6234</v>
      </c>
      <c r="G28" s="704">
        <v>91040</v>
      </c>
      <c r="H28" s="704">
        <v>3656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14" sqref="A14:G28"/>
    </sheetView>
  </sheetViews>
  <sheetFormatPr defaultRowHeight="15" x14ac:dyDescent="0.25"/>
  <cols>
    <col min="1" max="1" width="9.7109375" style="104" customWidth="1"/>
    <col min="2" max="2" width="15.28515625" style="104" customWidth="1"/>
    <col min="3" max="3" width="15.7109375" style="104" customWidth="1"/>
    <col min="4" max="4" width="14.85546875" style="104" customWidth="1"/>
    <col min="5" max="5" width="15.42578125" style="104" customWidth="1"/>
    <col min="6" max="6" width="24" style="104" customWidth="1"/>
    <col min="7" max="7" width="19.28515625" style="104" customWidth="1"/>
    <col min="8" max="16384" width="9.140625" style="104"/>
  </cols>
  <sheetData>
    <row r="1" spans="1:7" x14ac:dyDescent="0.25">
      <c r="A1" s="285" t="s">
        <v>261</v>
      </c>
      <c r="B1" s="75"/>
      <c r="C1" s="75"/>
      <c r="D1" s="75"/>
      <c r="E1" s="75"/>
      <c r="F1" s="75"/>
      <c r="G1" s="75"/>
    </row>
    <row r="2" spans="1:7" x14ac:dyDescent="0.25">
      <c r="A2" s="283" t="s">
        <v>571</v>
      </c>
      <c r="B2" s="75"/>
      <c r="C2" s="75"/>
      <c r="D2" s="75"/>
      <c r="E2" s="75"/>
      <c r="F2" s="75"/>
      <c r="G2" s="75"/>
    </row>
    <row r="3" spans="1:7" x14ac:dyDescent="0.25">
      <c r="A3" s="286"/>
      <c r="B3" s="75"/>
      <c r="C3" s="75"/>
      <c r="D3" s="75"/>
      <c r="E3" s="75"/>
      <c r="F3" s="75"/>
      <c r="G3" s="287" t="s">
        <v>995</v>
      </c>
    </row>
    <row r="4" spans="1:7" ht="26.25" x14ac:dyDescent="0.25">
      <c r="A4" s="1006"/>
      <c r="B4" s="201" t="s">
        <v>262</v>
      </c>
      <c r="C4" s="201" t="s">
        <v>263</v>
      </c>
      <c r="D4" s="201" t="s">
        <v>264</v>
      </c>
      <c r="E4" s="201" t="s">
        <v>265</v>
      </c>
      <c r="F4" s="201" t="s">
        <v>266</v>
      </c>
      <c r="G4" s="281" t="s">
        <v>267</v>
      </c>
    </row>
    <row r="5" spans="1:7" x14ac:dyDescent="0.25">
      <c r="A5" s="1007"/>
      <c r="B5" s="996" t="s">
        <v>268</v>
      </c>
      <c r="C5" s="996" t="s">
        <v>269</v>
      </c>
      <c r="D5" s="996" t="s">
        <v>270</v>
      </c>
      <c r="E5" s="996" t="s">
        <v>271</v>
      </c>
      <c r="F5" s="996" t="s">
        <v>272</v>
      </c>
      <c r="G5" s="998" t="s">
        <v>273</v>
      </c>
    </row>
    <row r="6" spans="1:7" x14ac:dyDescent="0.25">
      <c r="A6" s="1008"/>
      <c r="B6" s="1002"/>
      <c r="C6" s="1002"/>
      <c r="D6" s="1002"/>
      <c r="E6" s="1002"/>
      <c r="F6" s="1002"/>
      <c r="G6" s="1005"/>
    </row>
    <row r="7" spans="1:7" x14ac:dyDescent="0.25">
      <c r="A7" s="88">
        <v>2013</v>
      </c>
      <c r="B7" s="634">
        <v>96.449902876343728</v>
      </c>
      <c r="C7" s="634">
        <v>92.69875889436814</v>
      </c>
      <c r="D7" s="634">
        <v>107.01339382777792</v>
      </c>
      <c r="E7" s="634">
        <v>97.506430688544825</v>
      </c>
      <c r="F7" s="634">
        <v>87.49548436331655</v>
      </c>
      <c r="G7" s="634">
        <v>88.533035674521713</v>
      </c>
    </row>
    <row r="8" spans="1:7" x14ac:dyDescent="0.25">
      <c r="A8" s="88">
        <v>2014</v>
      </c>
      <c r="B8" s="76">
        <v>97.044267308665098</v>
      </c>
      <c r="C8" s="76">
        <v>95.741054912921797</v>
      </c>
      <c r="D8" s="76">
        <v>98.97804346560514</v>
      </c>
      <c r="E8" s="76">
        <v>105.65232916969426</v>
      </c>
      <c r="F8" s="76">
        <v>97.650385266181431</v>
      </c>
      <c r="G8" s="76">
        <v>93.139579206166673</v>
      </c>
    </row>
    <row r="9" spans="1:7" x14ac:dyDescent="0.25">
      <c r="A9" s="88">
        <v>2015</v>
      </c>
      <c r="B9" s="76">
        <v>100</v>
      </c>
      <c r="C9" s="76">
        <v>100</v>
      </c>
      <c r="D9" s="76">
        <v>100</v>
      </c>
      <c r="E9" s="76">
        <v>100</v>
      </c>
      <c r="F9" s="76">
        <v>100</v>
      </c>
      <c r="G9" s="76">
        <v>100</v>
      </c>
    </row>
    <row r="10" spans="1:7" x14ac:dyDescent="0.25">
      <c r="A10" s="88">
        <v>2016</v>
      </c>
      <c r="B10" s="76">
        <v>108.12970181590553</v>
      </c>
      <c r="C10" s="76">
        <v>102.93494165479353</v>
      </c>
      <c r="D10" s="76">
        <v>117.68257505700821</v>
      </c>
      <c r="E10" s="76">
        <v>109.75120839646208</v>
      </c>
      <c r="F10" s="76">
        <v>96.970058352616732</v>
      </c>
      <c r="G10" s="76">
        <v>101.0734583459427</v>
      </c>
    </row>
    <row r="11" spans="1:7" x14ac:dyDescent="0.25">
      <c r="A11" s="88">
        <v>2017</v>
      </c>
      <c r="B11" s="76">
        <v>109.47423462233132</v>
      </c>
      <c r="C11" s="76">
        <v>110.00852791577081</v>
      </c>
      <c r="D11" s="76">
        <v>111.13149011778711</v>
      </c>
      <c r="E11" s="76">
        <v>131.97109052384747</v>
      </c>
      <c r="F11" s="76">
        <v>92.968653532595638</v>
      </c>
      <c r="G11" s="76">
        <v>103.28072579226171</v>
      </c>
    </row>
    <row r="12" spans="1:7" x14ac:dyDescent="0.25">
      <c r="A12" s="97"/>
      <c r="B12" s="147"/>
      <c r="C12" s="147"/>
      <c r="D12" s="147"/>
      <c r="E12" s="147"/>
      <c r="F12" s="147"/>
      <c r="G12" s="147"/>
    </row>
    <row r="13" spans="1:7" x14ac:dyDescent="0.25">
      <c r="A13" s="251">
        <v>2017</v>
      </c>
      <c r="B13" s="635"/>
      <c r="C13" s="635"/>
      <c r="D13" s="635"/>
      <c r="E13" s="635"/>
      <c r="F13" s="635"/>
      <c r="G13" s="635"/>
    </row>
    <row r="14" spans="1:7" x14ac:dyDescent="0.25">
      <c r="A14" s="212" t="s">
        <v>608</v>
      </c>
      <c r="B14" s="797">
        <v>113.41448677789366</v>
      </c>
      <c r="C14" s="485">
        <v>121.50172878382949</v>
      </c>
      <c r="D14" s="485">
        <v>104.26146581977042</v>
      </c>
      <c r="E14" s="485">
        <v>149.23398611941337</v>
      </c>
      <c r="F14" s="485">
        <v>98.70427084473809</v>
      </c>
      <c r="G14" s="485">
        <v>111.41398060947709</v>
      </c>
    </row>
    <row r="15" spans="1:7" s="67" customFormat="1" x14ac:dyDescent="0.25">
      <c r="A15" s="212" t="s">
        <v>609</v>
      </c>
      <c r="B15" s="797">
        <v>121.47925522769332</v>
      </c>
      <c r="C15" s="485">
        <v>120.04417000590186</v>
      </c>
      <c r="D15" s="485">
        <v>130.72109825528779</v>
      </c>
      <c r="E15" s="485">
        <v>139.03403806578001</v>
      </c>
      <c r="F15" s="485">
        <v>102.21245365535189</v>
      </c>
      <c r="G15" s="485">
        <v>107.13645079712433</v>
      </c>
    </row>
    <row r="16" spans="1:7" x14ac:dyDescent="0.25">
      <c r="A16" s="771" t="s">
        <v>610</v>
      </c>
      <c r="B16" s="797">
        <v>119.0996961215764</v>
      </c>
      <c r="C16" s="485">
        <v>102.63560688161822</v>
      </c>
      <c r="D16" s="485">
        <v>126.06310428994676</v>
      </c>
      <c r="E16" s="485">
        <v>167.96994418614764</v>
      </c>
      <c r="F16" s="485">
        <v>90.7575745768997</v>
      </c>
      <c r="G16" s="485">
        <v>121.57449109550451</v>
      </c>
    </row>
    <row r="17" spans="1:7" x14ac:dyDescent="0.25">
      <c r="A17" s="138"/>
      <c r="B17" s="797"/>
      <c r="C17" s="485"/>
      <c r="D17" s="485"/>
      <c r="E17" s="485"/>
      <c r="F17" s="485"/>
      <c r="G17" s="485"/>
    </row>
    <row r="18" spans="1:7" x14ac:dyDescent="0.25">
      <c r="A18" s="251">
        <v>2018</v>
      </c>
      <c r="B18" s="635"/>
      <c r="C18" s="635"/>
      <c r="D18" s="635"/>
      <c r="E18" s="635"/>
      <c r="F18" s="635"/>
      <c r="G18" s="635"/>
    </row>
    <row r="19" spans="1:7" x14ac:dyDescent="0.25">
      <c r="A19" s="212" t="s">
        <v>611</v>
      </c>
      <c r="B19" s="798">
        <v>94.101202400000005</v>
      </c>
      <c r="C19" s="798">
        <v>84.321206599999996</v>
      </c>
      <c r="D19" s="798">
        <v>112.4292837</v>
      </c>
      <c r="E19" s="798">
        <v>76.227821599999999</v>
      </c>
      <c r="F19" s="798">
        <v>91.309256000000005</v>
      </c>
      <c r="G19" s="798">
        <v>84.620170799999997</v>
      </c>
    </row>
    <row r="20" spans="1:7" s="67" customFormat="1" x14ac:dyDescent="0.25">
      <c r="A20" s="212" t="s">
        <v>612</v>
      </c>
      <c r="B20" s="647">
        <v>107.2</v>
      </c>
      <c r="C20" s="647">
        <v>92.7</v>
      </c>
      <c r="D20" s="635">
        <v>135.69999999999999</v>
      </c>
      <c r="E20" s="635">
        <v>81.599999999999994</v>
      </c>
      <c r="F20" s="635">
        <v>102.3</v>
      </c>
      <c r="G20" s="635">
        <v>91</v>
      </c>
    </row>
    <row r="21" spans="1:7" x14ac:dyDescent="0.25">
      <c r="A21" s="212" t="s">
        <v>613</v>
      </c>
      <c r="B21" s="798">
        <v>121.24601989999999</v>
      </c>
      <c r="C21" s="798">
        <v>98.015838200000005</v>
      </c>
      <c r="D21" s="798">
        <v>163.9692905</v>
      </c>
      <c r="E21" s="798">
        <v>87.734380999999999</v>
      </c>
      <c r="F21" s="798">
        <v>111.2497307</v>
      </c>
      <c r="G21" s="798">
        <v>98.025182799999996</v>
      </c>
    </row>
    <row r="22" spans="1:7" s="67" customFormat="1" x14ac:dyDescent="0.25">
      <c r="A22" s="212" t="s">
        <v>777</v>
      </c>
      <c r="B22" s="146">
        <v>111.7325404</v>
      </c>
      <c r="C22" s="146">
        <v>97.707374299999998</v>
      </c>
      <c r="D22" s="154">
        <v>131.60735600000001</v>
      </c>
      <c r="E22" s="154">
        <v>131.13492170000001</v>
      </c>
      <c r="F22" s="154">
        <v>117.0136942</v>
      </c>
      <c r="G22" s="154">
        <v>94.876463299999998</v>
      </c>
    </row>
    <row r="23" spans="1:7" s="67" customFormat="1" x14ac:dyDescent="0.25">
      <c r="A23" s="212" t="s">
        <v>604</v>
      </c>
      <c r="B23" s="154">
        <v>122.305149</v>
      </c>
      <c r="C23" s="154">
        <v>114.70996239999999</v>
      </c>
      <c r="D23" s="154">
        <v>142.77462610000001</v>
      </c>
      <c r="E23" s="154">
        <v>123.01342080000001</v>
      </c>
      <c r="F23" s="154">
        <v>128.00147340000001</v>
      </c>
      <c r="G23" s="154">
        <v>100.0416357</v>
      </c>
    </row>
    <row r="24" spans="1:7" x14ac:dyDescent="0.25">
      <c r="A24" s="212" t="s">
        <v>605</v>
      </c>
      <c r="B24" s="154">
        <v>113.2173773</v>
      </c>
      <c r="C24" s="154">
        <v>110.75317560000001</v>
      </c>
      <c r="D24" s="154">
        <v>120.1543669</v>
      </c>
      <c r="E24" s="154">
        <v>100.4891229</v>
      </c>
      <c r="F24" s="154">
        <v>108.6400076</v>
      </c>
      <c r="G24" s="154">
        <v>110.1691371</v>
      </c>
    </row>
    <row r="25" spans="1:7" x14ac:dyDescent="0.25">
      <c r="A25" s="212" t="s">
        <v>653</v>
      </c>
      <c r="B25" s="154">
        <v>123.5</v>
      </c>
      <c r="C25" s="636">
        <v>120.0893794</v>
      </c>
      <c r="D25" s="636">
        <v>143.00722429999999</v>
      </c>
      <c r="E25" s="636">
        <v>105.0095287</v>
      </c>
      <c r="F25" s="636">
        <v>100.3113178</v>
      </c>
      <c r="G25" s="636">
        <v>106.4865595</v>
      </c>
    </row>
    <row r="26" spans="1:7" x14ac:dyDescent="0.25">
      <c r="A26" s="212" t="s">
        <v>606</v>
      </c>
      <c r="B26" s="154">
        <v>101.4429379</v>
      </c>
      <c r="C26" s="154">
        <v>106.63544640000001</v>
      </c>
      <c r="D26" s="154">
        <v>100.6485678</v>
      </c>
      <c r="E26" s="154">
        <v>114.59168560000001</v>
      </c>
      <c r="F26" s="154">
        <v>61.226180200000002</v>
      </c>
      <c r="G26" s="154">
        <v>98.871155200000004</v>
      </c>
    </row>
    <row r="27" spans="1:7" s="67" customFormat="1" ht="13.5" customHeight="1" x14ac:dyDescent="0.25">
      <c r="A27" s="371" t="s">
        <v>1246</v>
      </c>
      <c r="B27" s="154">
        <v>115.6154508</v>
      </c>
      <c r="C27" s="154">
        <v>120.7583412</v>
      </c>
      <c r="D27" s="154">
        <v>116.0913997</v>
      </c>
      <c r="E27" s="154">
        <v>146.62819579999999</v>
      </c>
      <c r="F27" s="154">
        <v>92.742553799999996</v>
      </c>
      <c r="G27" s="154">
        <v>103.5084598</v>
      </c>
    </row>
    <row r="28" spans="1:7" x14ac:dyDescent="0.25">
      <c r="A28" s="715" t="s">
        <v>608</v>
      </c>
      <c r="B28" s="717">
        <v>120.0927741</v>
      </c>
      <c r="C28" s="717">
        <v>132.58227780000001</v>
      </c>
      <c r="D28" s="717">
        <v>93.483698399999994</v>
      </c>
      <c r="E28" s="717">
        <v>185.85198339999999</v>
      </c>
      <c r="F28" s="717">
        <v>107.5050463</v>
      </c>
      <c r="G28" s="717">
        <v>129.35828280000001</v>
      </c>
    </row>
    <row r="29" spans="1:7" x14ac:dyDescent="0.25">
      <c r="B29" s="163"/>
      <c r="C29" s="163"/>
      <c r="D29" s="163"/>
      <c r="E29" s="163"/>
      <c r="F29" s="163"/>
      <c r="G29" s="163"/>
    </row>
    <row r="30" spans="1:7" ht="15.75" x14ac:dyDescent="0.25">
      <c r="A30" s="149" t="s">
        <v>1111</v>
      </c>
      <c r="B30" s="149"/>
    </row>
    <row r="31" spans="1:7" x14ac:dyDescent="0.25">
      <c r="A31" s="768" t="s">
        <v>1112</v>
      </c>
      <c r="B31" s="149"/>
      <c r="C31"/>
      <c r="D31"/>
      <c r="E31"/>
      <c r="F31"/>
      <c r="G31"/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="85" zoomScaleNormal="85" workbookViewId="0">
      <selection activeCell="S18" sqref="S18"/>
    </sheetView>
  </sheetViews>
  <sheetFormatPr defaultRowHeight="15" x14ac:dyDescent="0.25"/>
  <cols>
    <col min="1" max="1" width="5.28515625" style="104" customWidth="1"/>
    <col min="2" max="2" width="32.42578125" style="104" customWidth="1"/>
    <col min="3" max="3" width="7.7109375" style="104" customWidth="1"/>
    <col min="4" max="12" width="9.140625" style="104"/>
    <col min="13" max="16" width="9.140625" style="87"/>
    <col min="17" max="16384" width="9.140625" style="104"/>
  </cols>
  <sheetData>
    <row r="1" spans="1:16" x14ac:dyDescent="0.25">
      <c r="A1" s="83" t="s">
        <v>281</v>
      </c>
      <c r="B1" s="84"/>
      <c r="C1" s="84"/>
    </row>
    <row r="2" spans="1:16" x14ac:dyDescent="0.25">
      <c r="A2" s="183" t="s">
        <v>666</v>
      </c>
      <c r="B2" s="84"/>
      <c r="C2" s="84"/>
    </row>
    <row r="3" spans="1:16" x14ac:dyDescent="0.25">
      <c r="A3" s="69"/>
      <c r="B3" s="84"/>
      <c r="C3" s="84"/>
      <c r="D3" s="433"/>
      <c r="E3" s="433"/>
      <c r="F3" s="433"/>
      <c r="G3" s="433"/>
      <c r="L3" s="630"/>
      <c r="M3" s="630"/>
      <c r="N3" s="630"/>
      <c r="P3" s="630" t="s">
        <v>997</v>
      </c>
    </row>
    <row r="4" spans="1:16" x14ac:dyDescent="0.25">
      <c r="A4" s="1009"/>
      <c r="B4" s="1010"/>
      <c r="C4" s="914">
        <v>2017</v>
      </c>
      <c r="D4" s="1011">
        <v>2017</v>
      </c>
      <c r="E4" s="1012"/>
      <c r="F4" s="1013"/>
      <c r="G4" s="911">
        <v>2018</v>
      </c>
      <c r="H4" s="912"/>
      <c r="I4" s="912"/>
      <c r="J4" s="912"/>
      <c r="K4" s="912"/>
      <c r="L4" s="912"/>
      <c r="M4" s="912"/>
      <c r="N4" s="912"/>
      <c r="O4" s="912"/>
      <c r="P4" s="912"/>
    </row>
    <row r="5" spans="1:16" ht="30" x14ac:dyDescent="0.25">
      <c r="A5" s="1009"/>
      <c r="B5" s="1010"/>
      <c r="C5" s="914"/>
      <c r="D5" s="508" t="s">
        <v>659</v>
      </c>
      <c r="E5" s="705" t="s">
        <v>869</v>
      </c>
      <c r="F5" s="854" t="s">
        <v>660</v>
      </c>
      <c r="G5" s="653" t="s">
        <v>687</v>
      </c>
      <c r="H5" s="653" t="s">
        <v>656</v>
      </c>
      <c r="I5" s="706" t="s">
        <v>657</v>
      </c>
      <c r="J5" s="706" t="s">
        <v>686</v>
      </c>
      <c r="K5" s="735" t="s">
        <v>658</v>
      </c>
      <c r="L5" s="769" t="s">
        <v>688</v>
      </c>
      <c r="M5" s="769" t="s">
        <v>1233</v>
      </c>
      <c r="N5" s="840" t="s">
        <v>1247</v>
      </c>
      <c r="O5" s="508" t="s">
        <v>1248</v>
      </c>
      <c r="P5" s="508" t="s">
        <v>659</v>
      </c>
    </row>
    <row r="6" spans="1:16" ht="25.5" x14ac:dyDescent="0.25">
      <c r="A6" s="70" t="s">
        <v>144</v>
      </c>
      <c r="B6" s="413" t="s">
        <v>145</v>
      </c>
      <c r="C6" s="637">
        <v>98.110726878585808</v>
      </c>
      <c r="D6" s="707">
        <v>96.849620867411048</v>
      </c>
      <c r="E6" s="707">
        <v>119.88075073064391</v>
      </c>
      <c r="F6" s="707">
        <v>104.70649733760531</v>
      </c>
      <c r="G6" s="707">
        <v>77.584589300000005</v>
      </c>
      <c r="H6" s="707">
        <v>85.026778500000006</v>
      </c>
      <c r="I6" s="871">
        <v>92.283145899999994</v>
      </c>
      <c r="J6" s="871">
        <v>80.522220599999997</v>
      </c>
      <c r="K6" s="872">
        <v>99.379494800000003</v>
      </c>
      <c r="L6" s="736">
        <v>91.320189099999993</v>
      </c>
      <c r="M6" s="799">
        <v>112.2841949</v>
      </c>
      <c r="N6" s="872">
        <v>102.70947099999999</v>
      </c>
      <c r="O6" s="872">
        <v>121.0098686</v>
      </c>
      <c r="P6" s="707">
        <v>126.8647244</v>
      </c>
    </row>
    <row r="7" spans="1:16" ht="25.5" x14ac:dyDescent="0.25">
      <c r="A7" s="71" t="s">
        <v>177</v>
      </c>
      <c r="B7" s="413" t="s">
        <v>146</v>
      </c>
      <c r="C7" s="638">
        <v>109.27920752137187</v>
      </c>
      <c r="D7" s="645">
        <v>92.500142677986389</v>
      </c>
      <c r="E7" s="645">
        <v>136.05378849456585</v>
      </c>
      <c r="F7" s="645">
        <v>137.45092651081038</v>
      </c>
      <c r="G7" s="645">
        <v>110.9984973</v>
      </c>
      <c r="H7" s="645">
        <v>104.4042621</v>
      </c>
      <c r="I7" s="645">
        <v>119.2969418</v>
      </c>
      <c r="J7" s="645">
        <v>116.0238109</v>
      </c>
      <c r="K7" s="736">
        <v>115.1994086</v>
      </c>
      <c r="L7" s="736">
        <v>116.4072717</v>
      </c>
      <c r="M7" s="736">
        <v>126.09465489999999</v>
      </c>
      <c r="N7" s="736">
        <v>116.5111962</v>
      </c>
      <c r="O7" s="736">
        <v>131.66931510000001</v>
      </c>
      <c r="P7" s="645">
        <v>105.5222976</v>
      </c>
    </row>
    <row r="8" spans="1:16" ht="25.5" x14ac:dyDescent="0.25">
      <c r="A8" s="71" t="s">
        <v>178</v>
      </c>
      <c r="B8" s="413" t="s">
        <v>147</v>
      </c>
      <c r="C8" s="638">
        <v>84.088435903830714</v>
      </c>
      <c r="D8" s="645">
        <v>95.450486970605425</v>
      </c>
      <c r="E8" s="645">
        <v>97.955857653212036</v>
      </c>
      <c r="F8" s="645">
        <v>63.922712197044532</v>
      </c>
      <c r="G8" s="645">
        <v>55.188165499999997</v>
      </c>
      <c r="H8" s="645">
        <v>73.897169700000006</v>
      </c>
      <c r="I8" s="645">
        <v>71.611982400000002</v>
      </c>
      <c r="J8" s="645">
        <v>40.920964599999998</v>
      </c>
      <c r="K8" s="736">
        <v>79.163123900000002</v>
      </c>
      <c r="L8" s="736">
        <v>63.6721</v>
      </c>
      <c r="M8" s="736">
        <v>97.540987999999999</v>
      </c>
      <c r="N8" s="736">
        <v>80.829420400000004</v>
      </c>
      <c r="O8" s="736">
        <v>99.877385200000006</v>
      </c>
      <c r="P8" s="645">
        <v>133.7926899</v>
      </c>
    </row>
    <row r="9" spans="1:16" ht="25.5" x14ac:dyDescent="0.25">
      <c r="A9" s="71" t="s">
        <v>179</v>
      </c>
      <c r="B9" s="413" t="s">
        <v>148</v>
      </c>
      <c r="C9" s="638">
        <v>89.539707806623355</v>
      </c>
      <c r="D9" s="645">
        <v>127.2603439375906</v>
      </c>
      <c r="E9" s="645">
        <v>115.22114314353598</v>
      </c>
      <c r="F9" s="645">
        <v>82.7288527135468</v>
      </c>
      <c r="G9" s="645">
        <v>31.2163179</v>
      </c>
      <c r="H9" s="645">
        <v>38.801316100000001</v>
      </c>
      <c r="I9" s="645">
        <v>57.158478299999999</v>
      </c>
      <c r="J9" s="645">
        <v>98.606946300000004</v>
      </c>
      <c r="K9" s="736">
        <v>100.0895448</v>
      </c>
      <c r="L9" s="736">
        <v>92.809250199999994</v>
      </c>
      <c r="M9" s="736">
        <v>93.3044048</v>
      </c>
      <c r="N9" s="736">
        <v>116.670866</v>
      </c>
      <c r="O9" s="736">
        <v>137.73320200000001</v>
      </c>
      <c r="P9" s="645">
        <v>137.07016039999999</v>
      </c>
    </row>
    <row r="10" spans="1:16" x14ac:dyDescent="0.25">
      <c r="A10" s="424"/>
      <c r="B10" s="412"/>
      <c r="C10" s="374"/>
      <c r="D10" s="497"/>
      <c r="E10" s="639"/>
      <c r="F10" s="138"/>
      <c r="G10" s="138"/>
      <c r="H10" s="640"/>
      <c r="I10" s="645"/>
      <c r="J10" s="645"/>
      <c r="K10" s="736"/>
      <c r="L10" s="89"/>
      <c r="M10" s="736"/>
      <c r="N10" s="873"/>
      <c r="O10" s="736"/>
      <c r="P10" s="497"/>
    </row>
    <row r="11" spans="1:16" ht="25.5" x14ac:dyDescent="0.25">
      <c r="A11" s="70" t="s">
        <v>149</v>
      </c>
      <c r="B11" s="268" t="s">
        <v>150</v>
      </c>
      <c r="C11" s="638">
        <v>109.84165832364666</v>
      </c>
      <c r="D11" s="645">
        <v>125.76208903014994</v>
      </c>
      <c r="E11" s="645">
        <v>120.20953368280453</v>
      </c>
      <c r="F11" s="645">
        <v>109.49299424198098</v>
      </c>
      <c r="G11" s="645">
        <v>79.637179399999994</v>
      </c>
      <c r="H11" s="645">
        <v>96.392426</v>
      </c>
      <c r="I11" s="645">
        <v>104.4316271</v>
      </c>
      <c r="J11" s="736">
        <v>99.759072799999998</v>
      </c>
      <c r="K11" s="736">
        <v>122.8323017</v>
      </c>
      <c r="L11" s="736">
        <v>109.70721210000001</v>
      </c>
      <c r="M11" s="736">
        <v>118.3201162</v>
      </c>
      <c r="N11" s="736">
        <v>93.321472900000003</v>
      </c>
      <c r="O11" s="736">
        <v>115.2318082</v>
      </c>
      <c r="P11" s="645">
        <v>126.09657609999999</v>
      </c>
    </row>
    <row r="12" spans="1:16" ht="25.5" x14ac:dyDescent="0.25">
      <c r="A12" s="70">
        <v>10</v>
      </c>
      <c r="B12" s="268" t="s">
        <v>151</v>
      </c>
      <c r="C12" s="638">
        <v>108.46047247884194</v>
      </c>
      <c r="D12" s="645">
        <v>108.33345303643152</v>
      </c>
      <c r="E12" s="645">
        <v>107.55790185339038</v>
      </c>
      <c r="F12" s="645">
        <v>129.23314191339006</v>
      </c>
      <c r="G12" s="645">
        <v>91.154953300000003</v>
      </c>
      <c r="H12" s="645">
        <v>95.728731499999995</v>
      </c>
      <c r="I12" s="645">
        <v>105.388655</v>
      </c>
      <c r="J12" s="736">
        <v>107.7708808</v>
      </c>
      <c r="K12" s="736">
        <v>107.1680575</v>
      </c>
      <c r="L12" s="736">
        <v>122.75295970000001</v>
      </c>
      <c r="M12" s="736">
        <v>118.9382964</v>
      </c>
      <c r="N12" s="736">
        <v>117.09067229999999</v>
      </c>
      <c r="O12" s="736">
        <v>109.40125860000001</v>
      </c>
      <c r="P12" s="645">
        <v>123.0764973</v>
      </c>
    </row>
    <row r="13" spans="1:16" ht="25.5" x14ac:dyDescent="0.25">
      <c r="A13" s="70">
        <v>11</v>
      </c>
      <c r="B13" s="268" t="s">
        <v>152</v>
      </c>
      <c r="C13" s="638">
        <v>109.50416497409196</v>
      </c>
      <c r="D13" s="645">
        <v>108.72588401519437</v>
      </c>
      <c r="E13" s="645">
        <v>115.97718856729185</v>
      </c>
      <c r="F13" s="645">
        <v>104.70123809896322</v>
      </c>
      <c r="G13" s="645">
        <v>63.221025099999999</v>
      </c>
      <c r="H13" s="645">
        <v>83.154944299999997</v>
      </c>
      <c r="I13" s="645">
        <v>90.512310099999993</v>
      </c>
      <c r="J13" s="736">
        <v>133.12848399999999</v>
      </c>
      <c r="K13" s="736">
        <v>123.3318034</v>
      </c>
      <c r="L13" s="736">
        <v>115.61121230000001</v>
      </c>
      <c r="M13" s="736">
        <v>132.207773</v>
      </c>
      <c r="N13" s="736">
        <v>178.54730749999999</v>
      </c>
      <c r="O13" s="736">
        <v>84.9954903</v>
      </c>
      <c r="P13" s="645">
        <v>205.6637144</v>
      </c>
    </row>
    <row r="14" spans="1:16" ht="25.5" x14ac:dyDescent="0.25">
      <c r="A14" s="70">
        <v>12</v>
      </c>
      <c r="B14" s="268" t="s">
        <v>153</v>
      </c>
      <c r="C14" s="638">
        <v>71.429894806602277</v>
      </c>
      <c r="D14" s="645">
        <v>53.334802729105313</v>
      </c>
      <c r="E14" s="645">
        <v>59.241573107155212</v>
      </c>
      <c r="F14" s="645">
        <v>50.776978474133806</v>
      </c>
      <c r="G14" s="645">
        <v>52.184538199999999</v>
      </c>
      <c r="H14" s="645">
        <v>25.537116000000001</v>
      </c>
      <c r="I14" s="645">
        <v>0</v>
      </c>
      <c r="J14" s="736">
        <v>0</v>
      </c>
      <c r="K14" s="736">
        <v>0</v>
      </c>
      <c r="L14" s="736">
        <v>0</v>
      </c>
      <c r="M14" s="736">
        <v>0</v>
      </c>
      <c r="N14" s="736">
        <v>0</v>
      </c>
      <c r="O14" s="736">
        <v>0</v>
      </c>
      <c r="P14" s="645">
        <v>0</v>
      </c>
    </row>
    <row r="15" spans="1:16" ht="25.5" x14ac:dyDescent="0.25">
      <c r="A15" s="70">
        <v>13</v>
      </c>
      <c r="B15" s="268" t="s">
        <v>154</v>
      </c>
      <c r="C15" s="638">
        <v>94.472235707077246</v>
      </c>
      <c r="D15" s="645">
        <v>97.903137318326358</v>
      </c>
      <c r="E15" s="645">
        <v>99.714917539991916</v>
      </c>
      <c r="F15" s="645">
        <v>109.99044982303106</v>
      </c>
      <c r="G15" s="645">
        <v>77.107105099999998</v>
      </c>
      <c r="H15" s="645">
        <v>96.758841700000005</v>
      </c>
      <c r="I15" s="645">
        <v>95.038880199999994</v>
      </c>
      <c r="J15" s="736">
        <v>88.558368200000004</v>
      </c>
      <c r="K15" s="736">
        <v>100.4749071</v>
      </c>
      <c r="L15" s="736">
        <v>96.712833700000004</v>
      </c>
      <c r="M15" s="736">
        <v>90.233361000000002</v>
      </c>
      <c r="N15" s="736">
        <v>64.516223400000001</v>
      </c>
      <c r="O15" s="736">
        <v>91.1949939</v>
      </c>
      <c r="P15" s="645">
        <v>91.092491499999994</v>
      </c>
    </row>
    <row r="16" spans="1:16" ht="25.5" x14ac:dyDescent="0.25">
      <c r="A16" s="70">
        <v>14</v>
      </c>
      <c r="B16" s="268" t="s">
        <v>155</v>
      </c>
      <c r="C16" s="638">
        <v>88.91831096397209</v>
      </c>
      <c r="D16" s="645">
        <v>106.35837382727782</v>
      </c>
      <c r="E16" s="645">
        <v>87.264785117091009</v>
      </c>
      <c r="F16" s="645">
        <v>109.11166065203348</v>
      </c>
      <c r="G16" s="645">
        <v>50.757506200000002</v>
      </c>
      <c r="H16" s="645">
        <v>49.802612500000002</v>
      </c>
      <c r="I16" s="645">
        <v>64.778767900000005</v>
      </c>
      <c r="J16" s="736">
        <v>54.260798700000002</v>
      </c>
      <c r="K16" s="736">
        <v>48.610129000000001</v>
      </c>
      <c r="L16" s="736">
        <v>68.189140800000004</v>
      </c>
      <c r="M16" s="736">
        <v>60.286348099999998</v>
      </c>
      <c r="N16" s="736">
        <v>55.249659299999998</v>
      </c>
      <c r="O16" s="736">
        <v>58.190187799999997</v>
      </c>
      <c r="P16" s="645">
        <v>57.768626099999999</v>
      </c>
    </row>
    <row r="17" spans="1:16" ht="25.5" x14ac:dyDescent="0.25">
      <c r="A17" s="70">
        <v>15</v>
      </c>
      <c r="B17" s="268" t="s">
        <v>156</v>
      </c>
      <c r="C17" s="638">
        <v>101.65045923033222</v>
      </c>
      <c r="D17" s="645">
        <v>117.99223724897314</v>
      </c>
      <c r="E17" s="645">
        <v>109.46795771025253</v>
      </c>
      <c r="F17" s="645">
        <v>109.95694582071052</v>
      </c>
      <c r="G17" s="645">
        <v>101.53173150000001</v>
      </c>
      <c r="H17" s="645">
        <v>103.8877858</v>
      </c>
      <c r="I17" s="645">
        <v>102.2558894</v>
      </c>
      <c r="J17" s="736">
        <v>76.286941600000006</v>
      </c>
      <c r="K17" s="736">
        <v>93.239391999999995</v>
      </c>
      <c r="L17" s="736">
        <v>98.036480499999996</v>
      </c>
      <c r="M17" s="736">
        <v>99.328356099999993</v>
      </c>
      <c r="N17" s="736">
        <v>61.966831499999998</v>
      </c>
      <c r="O17" s="736">
        <v>106.0230554</v>
      </c>
      <c r="P17" s="645">
        <v>121.3596701</v>
      </c>
    </row>
    <row r="18" spans="1:16" ht="102" x14ac:dyDescent="0.25">
      <c r="A18" s="70">
        <v>16</v>
      </c>
      <c r="B18" s="268" t="s">
        <v>157</v>
      </c>
      <c r="C18" s="638">
        <v>101.90885215979289</v>
      </c>
      <c r="D18" s="645">
        <v>104.85401602358586</v>
      </c>
      <c r="E18" s="645">
        <v>114.39444964106717</v>
      </c>
      <c r="F18" s="645">
        <v>101.7303473879503</v>
      </c>
      <c r="G18" s="645">
        <v>67.559046800000004</v>
      </c>
      <c r="H18" s="645">
        <v>67.996745300000001</v>
      </c>
      <c r="I18" s="645">
        <v>79.644315700000007</v>
      </c>
      <c r="J18" s="736">
        <v>85.766082299999994</v>
      </c>
      <c r="K18" s="736">
        <v>97.558465200000001</v>
      </c>
      <c r="L18" s="736">
        <v>99.460797700000001</v>
      </c>
      <c r="M18" s="736">
        <v>97.382672400000004</v>
      </c>
      <c r="N18" s="736">
        <v>90.685324499999993</v>
      </c>
      <c r="O18" s="736">
        <v>99.373461800000001</v>
      </c>
      <c r="P18" s="645">
        <v>105.7336952</v>
      </c>
    </row>
    <row r="19" spans="1:16" ht="38.25" x14ac:dyDescent="0.25">
      <c r="A19" s="70">
        <v>17</v>
      </c>
      <c r="B19" s="268" t="s">
        <v>158</v>
      </c>
      <c r="C19" s="638">
        <v>132.86175369189257</v>
      </c>
      <c r="D19" s="645">
        <v>147.78833540395416</v>
      </c>
      <c r="E19" s="645">
        <v>151.43495052486978</v>
      </c>
      <c r="F19" s="645">
        <v>140.81773424780522</v>
      </c>
      <c r="G19" s="645">
        <v>144.06346099999999</v>
      </c>
      <c r="H19" s="645">
        <v>125.3157375</v>
      </c>
      <c r="I19" s="645">
        <v>145.3204661</v>
      </c>
      <c r="J19" s="736">
        <v>135.7545527</v>
      </c>
      <c r="K19" s="736">
        <v>146.27414769999999</v>
      </c>
      <c r="L19" s="736">
        <v>133.86671999999999</v>
      </c>
      <c r="M19" s="736">
        <v>145.6961991</v>
      </c>
      <c r="N19" s="736">
        <v>141.13226499999999</v>
      </c>
      <c r="O19" s="736">
        <v>143.85579809999999</v>
      </c>
      <c r="P19" s="645">
        <v>141.40715599999999</v>
      </c>
    </row>
    <row r="20" spans="1:16" ht="38.25" x14ac:dyDescent="0.25">
      <c r="A20" s="70">
        <v>18</v>
      </c>
      <c r="B20" s="268" t="s">
        <v>159</v>
      </c>
      <c r="C20" s="638">
        <v>107.98764185759842</v>
      </c>
      <c r="D20" s="645">
        <v>167.69298545463974</v>
      </c>
      <c r="E20" s="645">
        <v>149.24725915761289</v>
      </c>
      <c r="F20" s="645">
        <v>151.57666046874317</v>
      </c>
      <c r="G20" s="645">
        <v>66.984410299999993</v>
      </c>
      <c r="H20" s="645">
        <v>77.219695000000002</v>
      </c>
      <c r="I20" s="645">
        <v>88.877068899999998</v>
      </c>
      <c r="J20" s="736">
        <v>73.129554999999996</v>
      </c>
      <c r="K20" s="736">
        <v>73.644872100000001</v>
      </c>
      <c r="L20" s="736">
        <v>79.888717499999998</v>
      </c>
      <c r="M20" s="736">
        <v>77.686633499999999</v>
      </c>
      <c r="N20" s="736">
        <v>87.390726999999998</v>
      </c>
      <c r="O20" s="736">
        <v>130.94354680000001</v>
      </c>
      <c r="P20" s="645">
        <v>146.20338839999999</v>
      </c>
    </row>
    <row r="21" spans="1:16" ht="51" x14ac:dyDescent="0.25">
      <c r="A21" s="70">
        <v>19</v>
      </c>
      <c r="B21" s="268" t="s">
        <v>160</v>
      </c>
      <c r="C21" s="638">
        <v>93.525025308561283</v>
      </c>
      <c r="D21" s="645">
        <v>161.69424866864694</v>
      </c>
      <c r="E21" s="645">
        <v>138.00097836901512</v>
      </c>
      <c r="F21" s="645">
        <v>9.6088517128379785</v>
      </c>
      <c r="G21" s="645">
        <v>1.3175806000000001</v>
      </c>
      <c r="H21" s="645">
        <v>108.5760076</v>
      </c>
      <c r="I21" s="645">
        <v>126.8917615</v>
      </c>
      <c r="J21" s="736">
        <v>30.972963199999999</v>
      </c>
      <c r="K21" s="736">
        <v>190.95939670000001</v>
      </c>
      <c r="L21" s="736">
        <v>63.8258729</v>
      </c>
      <c r="M21" s="736">
        <v>148.517179</v>
      </c>
      <c r="N21" s="736">
        <v>4.0823673999999999</v>
      </c>
      <c r="O21" s="736">
        <v>106.2711769</v>
      </c>
      <c r="P21" s="645">
        <v>54.8177296</v>
      </c>
    </row>
    <row r="22" spans="1:16" ht="51" x14ac:dyDescent="0.25">
      <c r="A22" s="72">
        <v>20</v>
      </c>
      <c r="B22" s="268" t="s">
        <v>161</v>
      </c>
      <c r="C22" s="638">
        <v>163.69533678349637</v>
      </c>
      <c r="D22" s="645">
        <v>154.78632914943049</v>
      </c>
      <c r="E22" s="645">
        <v>167.32573029605922</v>
      </c>
      <c r="F22" s="645">
        <v>172.15485821818541</v>
      </c>
      <c r="G22" s="645">
        <v>128.7136433</v>
      </c>
      <c r="H22" s="645">
        <v>122.2799255</v>
      </c>
      <c r="I22" s="645">
        <v>126.8576656</v>
      </c>
      <c r="J22" s="736">
        <v>121.19462540000001</v>
      </c>
      <c r="K22" s="736">
        <v>178.77315060000001</v>
      </c>
      <c r="L22" s="736">
        <v>203.2002598</v>
      </c>
      <c r="M22" s="736">
        <v>183.8174224</v>
      </c>
      <c r="N22" s="736">
        <v>135.89626730000001</v>
      </c>
      <c r="O22" s="736">
        <v>169.97190710000001</v>
      </c>
      <c r="P22" s="645">
        <v>166.40645900000001</v>
      </c>
    </row>
    <row r="23" spans="1:16" ht="51" x14ac:dyDescent="0.25">
      <c r="A23" s="70">
        <v>21</v>
      </c>
      <c r="B23" s="268" t="s">
        <v>162</v>
      </c>
      <c r="C23" s="638">
        <v>104.50321647923023</v>
      </c>
      <c r="D23" s="645">
        <v>110.32082770377296</v>
      </c>
      <c r="E23" s="645">
        <v>95.405700721617961</v>
      </c>
      <c r="F23" s="645">
        <v>145.54710280651904</v>
      </c>
      <c r="G23" s="645">
        <v>79.906921400000002</v>
      </c>
      <c r="H23" s="645">
        <v>107.46358360000001</v>
      </c>
      <c r="I23" s="645">
        <v>133.987754</v>
      </c>
      <c r="J23" s="736">
        <v>89.448274100000006</v>
      </c>
      <c r="K23" s="736">
        <v>112.79073959999999</v>
      </c>
      <c r="L23" s="736">
        <v>142.82433700000001</v>
      </c>
      <c r="M23" s="736">
        <v>106.3757051</v>
      </c>
      <c r="N23" s="736">
        <v>60.585948799999997</v>
      </c>
      <c r="O23" s="736">
        <v>140.24812370000001</v>
      </c>
      <c r="P23" s="645">
        <v>137.19851080000001</v>
      </c>
    </row>
    <row r="24" spans="1:16" ht="38.25" x14ac:dyDescent="0.25">
      <c r="A24" s="70">
        <v>22</v>
      </c>
      <c r="B24" s="268" t="s">
        <v>163</v>
      </c>
      <c r="C24" s="638">
        <v>127.06274351711845</v>
      </c>
      <c r="D24" s="645">
        <v>137.14284712683468</v>
      </c>
      <c r="E24" s="645">
        <v>116.79435481089109</v>
      </c>
      <c r="F24" s="645">
        <v>96.844030467108553</v>
      </c>
      <c r="G24" s="645">
        <v>93.636347599999993</v>
      </c>
      <c r="H24" s="645">
        <v>107.7630563</v>
      </c>
      <c r="I24" s="645">
        <v>118.6952807</v>
      </c>
      <c r="J24" s="736">
        <v>122.65125209999999</v>
      </c>
      <c r="K24" s="736">
        <v>124.4256833</v>
      </c>
      <c r="L24" s="736">
        <v>145.42178519999999</v>
      </c>
      <c r="M24" s="736">
        <v>140.57726400000001</v>
      </c>
      <c r="N24" s="736">
        <v>122.7579848</v>
      </c>
      <c r="O24" s="736">
        <v>122.9269783</v>
      </c>
      <c r="P24" s="645">
        <v>138.97144499999999</v>
      </c>
    </row>
    <row r="25" spans="1:16" ht="51" x14ac:dyDescent="0.25">
      <c r="A25" s="70">
        <v>23</v>
      </c>
      <c r="B25" s="268" t="s">
        <v>164</v>
      </c>
      <c r="C25" s="638">
        <v>105.06011710077273</v>
      </c>
      <c r="D25" s="645">
        <v>136.33768233073104</v>
      </c>
      <c r="E25" s="645">
        <v>120.92593866406283</v>
      </c>
      <c r="F25" s="645">
        <v>96.024179942195047</v>
      </c>
      <c r="G25" s="645">
        <v>48.107868099999997</v>
      </c>
      <c r="H25" s="645">
        <v>61.290076200000001</v>
      </c>
      <c r="I25" s="645">
        <v>76.826786499999997</v>
      </c>
      <c r="J25" s="736">
        <v>107.8495683</v>
      </c>
      <c r="K25" s="736">
        <v>142.46414530000001</v>
      </c>
      <c r="L25" s="736">
        <v>134.5075224</v>
      </c>
      <c r="M25" s="736">
        <v>144.1586599</v>
      </c>
      <c r="N25" s="736">
        <v>155.2794834</v>
      </c>
      <c r="O25" s="736">
        <v>165.1189938</v>
      </c>
      <c r="P25" s="645">
        <v>164.7633653</v>
      </c>
    </row>
    <row r="26" spans="1:16" ht="25.5" x14ac:dyDescent="0.25">
      <c r="A26" s="70">
        <v>24</v>
      </c>
      <c r="B26" s="268" t="s">
        <v>165</v>
      </c>
      <c r="C26" s="638">
        <v>104.00598002127553</v>
      </c>
      <c r="D26" s="645">
        <v>111.24123681601721</v>
      </c>
      <c r="E26" s="645">
        <v>106.60417744098139</v>
      </c>
      <c r="F26" s="645">
        <v>106.05413071802528</v>
      </c>
      <c r="G26" s="645">
        <v>113.5328238</v>
      </c>
      <c r="H26" s="645">
        <v>115.98091650000001</v>
      </c>
      <c r="I26" s="645">
        <v>107.90901239999999</v>
      </c>
      <c r="J26" s="736">
        <v>107.7982461</v>
      </c>
      <c r="K26" s="736">
        <v>118.8516896</v>
      </c>
      <c r="L26" s="736">
        <v>117.17875340000001</v>
      </c>
      <c r="M26" s="736">
        <v>117.8224464</v>
      </c>
      <c r="N26" s="736">
        <v>96.913292200000001</v>
      </c>
      <c r="O26" s="736">
        <v>116.58435919999999</v>
      </c>
      <c r="P26" s="645">
        <v>128.68389490000001</v>
      </c>
    </row>
    <row r="27" spans="1:16" ht="51" x14ac:dyDescent="0.25">
      <c r="A27" s="70">
        <v>25</v>
      </c>
      <c r="B27" s="268" t="s">
        <v>166</v>
      </c>
      <c r="C27" s="638">
        <v>128.57967222936347</v>
      </c>
      <c r="D27" s="645">
        <v>153.28060297806115</v>
      </c>
      <c r="E27" s="645">
        <v>147.05904665412714</v>
      </c>
      <c r="F27" s="645">
        <v>155.28257481521203</v>
      </c>
      <c r="G27" s="645">
        <v>77.961584099999996</v>
      </c>
      <c r="H27" s="645">
        <v>88.546391299999996</v>
      </c>
      <c r="I27" s="645">
        <v>86.541191299999994</v>
      </c>
      <c r="J27" s="736">
        <v>95.338612499999996</v>
      </c>
      <c r="K27" s="736">
        <v>102.688098</v>
      </c>
      <c r="L27" s="736">
        <v>94.996333399999997</v>
      </c>
      <c r="M27" s="736">
        <v>104.9050687</v>
      </c>
      <c r="N27" s="736">
        <v>98.493571900000006</v>
      </c>
      <c r="O27" s="736">
        <v>108.8150479</v>
      </c>
      <c r="P27" s="645">
        <v>121.0641904</v>
      </c>
    </row>
    <row r="28" spans="1:16" ht="51" x14ac:dyDescent="0.25">
      <c r="A28" s="70">
        <v>26</v>
      </c>
      <c r="B28" s="268" t="s">
        <v>167</v>
      </c>
      <c r="C28" s="638">
        <v>257.82634627788798</v>
      </c>
      <c r="D28" s="645">
        <v>223.68511462765076</v>
      </c>
      <c r="E28" s="645">
        <v>240.24811156471708</v>
      </c>
      <c r="F28" s="645" t="s">
        <v>1161</v>
      </c>
      <c r="G28" s="645">
        <v>194.54441650000001</v>
      </c>
      <c r="H28" s="645">
        <v>278.09459099999998</v>
      </c>
      <c r="I28" s="841" t="s">
        <v>1234</v>
      </c>
      <c r="J28" s="736">
        <v>278.25418550000001</v>
      </c>
      <c r="K28" s="842" t="s">
        <v>1234</v>
      </c>
      <c r="L28" s="736">
        <v>254.0713634</v>
      </c>
      <c r="M28" s="736">
        <v>281.18541329999999</v>
      </c>
      <c r="N28" s="843" t="s">
        <v>1234</v>
      </c>
      <c r="O28" s="874" t="s">
        <v>1234</v>
      </c>
      <c r="P28" s="874" t="s">
        <v>1234</v>
      </c>
    </row>
    <row r="29" spans="1:16" ht="25.5" x14ac:dyDescent="0.25">
      <c r="A29" s="70">
        <v>27</v>
      </c>
      <c r="B29" s="268" t="s">
        <v>168</v>
      </c>
      <c r="C29" s="638">
        <v>152.82560021450576</v>
      </c>
      <c r="D29" s="645">
        <v>188.0110007878807</v>
      </c>
      <c r="E29" s="645">
        <v>199.49189613805146</v>
      </c>
      <c r="F29" s="645">
        <v>147.39401406135087</v>
      </c>
      <c r="G29" s="645">
        <v>133.63666499999999</v>
      </c>
      <c r="H29" s="645">
        <v>149.92695710000001</v>
      </c>
      <c r="I29" s="645">
        <v>168.5722916</v>
      </c>
      <c r="J29" s="736">
        <v>167.7523822</v>
      </c>
      <c r="K29" s="736">
        <v>162.77943719999999</v>
      </c>
      <c r="L29" s="736">
        <v>161.90787280000001</v>
      </c>
      <c r="M29" s="736">
        <v>166.8380267</v>
      </c>
      <c r="N29" s="736">
        <v>116.11322319999999</v>
      </c>
      <c r="O29" s="736">
        <v>153.8481563</v>
      </c>
      <c r="P29" s="645">
        <v>149.79751379999999</v>
      </c>
    </row>
    <row r="30" spans="1:16" ht="38.25" x14ac:dyDescent="0.25">
      <c r="A30" s="70">
        <v>28</v>
      </c>
      <c r="B30" s="268" t="s">
        <v>169</v>
      </c>
      <c r="C30" s="638">
        <v>169.28052474107375</v>
      </c>
      <c r="D30" s="645">
        <v>187.96665524463165</v>
      </c>
      <c r="E30" s="645">
        <v>135.89774031480911</v>
      </c>
      <c r="F30" s="645">
        <v>155.13182971977434</v>
      </c>
      <c r="G30" s="645">
        <v>182.92419649999999</v>
      </c>
      <c r="H30" s="645">
        <v>145.9717814</v>
      </c>
      <c r="I30" s="645">
        <v>149.5588358</v>
      </c>
      <c r="J30" s="842" t="s">
        <v>1234</v>
      </c>
      <c r="K30" s="842" t="s">
        <v>1234</v>
      </c>
      <c r="L30" s="736">
        <v>156.54995220000001</v>
      </c>
      <c r="M30" s="736">
        <v>201.23476299999999</v>
      </c>
      <c r="N30" s="736">
        <v>170.9547091</v>
      </c>
      <c r="O30" s="736">
        <v>172.81713350000001</v>
      </c>
      <c r="P30" s="645">
        <v>241.1864904</v>
      </c>
    </row>
    <row r="31" spans="1:16" ht="51" x14ac:dyDescent="0.25">
      <c r="A31" s="70">
        <v>29</v>
      </c>
      <c r="B31" s="268" t="s">
        <v>170</v>
      </c>
      <c r="C31" s="638">
        <v>114.54677087773548</v>
      </c>
      <c r="D31" s="645">
        <v>109.12523404070511</v>
      </c>
      <c r="E31" s="645">
        <v>99.425786456728446</v>
      </c>
      <c r="F31" s="645">
        <v>143.67933809913563</v>
      </c>
      <c r="G31" s="645">
        <v>126.1905647</v>
      </c>
      <c r="H31" s="645">
        <v>144.7500052</v>
      </c>
      <c r="I31" s="645">
        <v>139.55393459999999</v>
      </c>
      <c r="J31" s="736">
        <v>142.1376516</v>
      </c>
      <c r="K31" s="736">
        <v>146.3394562</v>
      </c>
      <c r="L31" s="736">
        <v>135.624064</v>
      </c>
      <c r="M31" s="736">
        <v>136.476292</v>
      </c>
      <c r="N31" s="736">
        <v>118.7258953</v>
      </c>
      <c r="O31" s="736">
        <v>138.43297989999999</v>
      </c>
      <c r="P31" s="645">
        <v>140.86320420000001</v>
      </c>
    </row>
    <row r="32" spans="1:16" ht="38.25" x14ac:dyDescent="0.25">
      <c r="A32" s="70">
        <v>30</v>
      </c>
      <c r="B32" s="268" t="s">
        <v>171</v>
      </c>
      <c r="C32" s="638">
        <v>80.960686312040195</v>
      </c>
      <c r="D32" s="645">
        <v>136.94428644600978</v>
      </c>
      <c r="E32" s="645">
        <v>94.01730393188312</v>
      </c>
      <c r="F32" s="645">
        <v>96.493086301742608</v>
      </c>
      <c r="G32" s="645">
        <v>49.347400399999998</v>
      </c>
      <c r="H32" s="645">
        <v>51.812734300000002</v>
      </c>
      <c r="I32" s="645">
        <v>60.218720400000002</v>
      </c>
      <c r="J32" s="736">
        <v>82.098264900000004</v>
      </c>
      <c r="K32" s="736">
        <v>83.148325</v>
      </c>
      <c r="L32" s="736">
        <v>92.060558299999997</v>
      </c>
      <c r="M32" s="736">
        <v>92.284657499999994</v>
      </c>
      <c r="N32" s="736">
        <v>87.681799600000005</v>
      </c>
      <c r="O32" s="736">
        <v>95.869677699999997</v>
      </c>
      <c r="P32" s="645">
        <v>100.41343430000001</v>
      </c>
    </row>
    <row r="33" spans="1:20" ht="25.5" x14ac:dyDescent="0.25">
      <c r="A33" s="70">
        <v>31</v>
      </c>
      <c r="B33" s="268" t="s">
        <v>172</v>
      </c>
      <c r="C33" s="638">
        <v>92.789057082489634</v>
      </c>
      <c r="D33" s="645">
        <v>97.032861799798383</v>
      </c>
      <c r="E33" s="645">
        <v>101.68097210410265</v>
      </c>
      <c r="F33" s="645">
        <v>91.731567933179676</v>
      </c>
      <c r="G33" s="645">
        <v>91.569716099999994</v>
      </c>
      <c r="H33" s="645">
        <v>102.1769899</v>
      </c>
      <c r="I33" s="645">
        <v>109.7313182</v>
      </c>
      <c r="J33" s="736">
        <v>116.8631779</v>
      </c>
      <c r="K33" s="736">
        <v>127.9957306</v>
      </c>
      <c r="L33" s="736">
        <v>107.99783309999999</v>
      </c>
      <c r="M33" s="736">
        <v>99.538254699999996</v>
      </c>
      <c r="N33" s="736">
        <v>59.930874600000003</v>
      </c>
      <c r="O33" s="736">
        <v>92.245034799999999</v>
      </c>
      <c r="P33" s="645">
        <v>107.4877716</v>
      </c>
    </row>
    <row r="34" spans="1:20" ht="25.5" x14ac:dyDescent="0.25">
      <c r="A34" s="70">
        <v>32</v>
      </c>
      <c r="B34" s="268" t="s">
        <v>173</v>
      </c>
      <c r="C34" s="638">
        <v>92.596049118169617</v>
      </c>
      <c r="D34" s="645">
        <v>83.538318703370109</v>
      </c>
      <c r="E34" s="645">
        <v>79.249109196038518</v>
      </c>
      <c r="F34" s="645">
        <v>98.114969598555078</v>
      </c>
      <c r="G34" s="645">
        <v>74.233697000000006</v>
      </c>
      <c r="H34" s="645">
        <v>62.682154699999998</v>
      </c>
      <c r="I34" s="645">
        <v>74.154897800000001</v>
      </c>
      <c r="J34" s="736">
        <v>133.24960369999999</v>
      </c>
      <c r="K34" s="736">
        <v>165.3367274</v>
      </c>
      <c r="L34" s="736">
        <v>128.33571660000001</v>
      </c>
      <c r="M34" s="736">
        <v>98.493491500000005</v>
      </c>
      <c r="N34" s="736">
        <v>73.112544</v>
      </c>
      <c r="O34" s="736">
        <v>68.185323100000005</v>
      </c>
      <c r="P34" s="645">
        <v>101.0578465</v>
      </c>
    </row>
    <row r="35" spans="1:20" ht="38.25" x14ac:dyDescent="0.25">
      <c r="A35" s="70">
        <v>33</v>
      </c>
      <c r="B35" s="268" t="s">
        <v>174</v>
      </c>
      <c r="C35" s="638">
        <v>100.71107592790565</v>
      </c>
      <c r="D35" s="645">
        <v>93.378393144259846</v>
      </c>
      <c r="E35" s="645">
        <v>116.66990419843</v>
      </c>
      <c r="F35" s="645">
        <v>122.25000442939975</v>
      </c>
      <c r="G35" s="645">
        <v>43.797736299999997</v>
      </c>
      <c r="H35" s="645">
        <v>77.3808516</v>
      </c>
      <c r="I35" s="645">
        <v>95.940291599999995</v>
      </c>
      <c r="J35" s="736">
        <v>102.85602040000001</v>
      </c>
      <c r="K35" s="736">
        <v>86.009776599999995</v>
      </c>
      <c r="L35" s="736">
        <v>141.39341580000001</v>
      </c>
      <c r="M35" s="736">
        <v>100.09925610000001</v>
      </c>
      <c r="N35" s="736">
        <v>168.94323270000001</v>
      </c>
      <c r="O35" s="736">
        <v>286.45513169999998</v>
      </c>
      <c r="P35" s="874" t="s">
        <v>1234</v>
      </c>
    </row>
    <row r="36" spans="1:20" ht="10.5" customHeight="1" x14ac:dyDescent="0.25">
      <c r="A36" s="413"/>
      <c r="B36" s="412"/>
      <c r="C36" s="374"/>
      <c r="D36" s="497"/>
      <c r="E36" s="639"/>
      <c r="F36" s="138"/>
      <c r="G36" s="138"/>
      <c r="H36" s="472"/>
      <c r="I36" s="645"/>
      <c r="J36" s="645"/>
      <c r="K36" s="736"/>
      <c r="L36" s="761"/>
      <c r="M36" s="736"/>
      <c r="N36" s="873"/>
      <c r="O36" s="736"/>
      <c r="P36" s="497"/>
      <c r="Q36" s="67"/>
      <c r="R36" s="67"/>
      <c r="S36" s="67"/>
      <c r="T36" s="67"/>
    </row>
    <row r="37" spans="1:20" ht="51" customHeight="1" x14ac:dyDescent="0.25">
      <c r="A37" s="70" t="s">
        <v>175</v>
      </c>
      <c r="B37" s="268" t="s">
        <v>176</v>
      </c>
      <c r="C37" s="641" t="s">
        <v>719</v>
      </c>
      <c r="D37" s="645">
        <v>91.737849862318214</v>
      </c>
      <c r="E37" s="645">
        <v>126.18352250514582</v>
      </c>
      <c r="F37" s="645">
        <v>153.47804129999702</v>
      </c>
      <c r="G37" s="645">
        <v>143.36669230000001</v>
      </c>
      <c r="H37" s="645">
        <v>150.0548805</v>
      </c>
      <c r="I37" s="645">
        <v>184.25127599999999</v>
      </c>
      <c r="J37" s="736">
        <v>162.91162840000001</v>
      </c>
      <c r="K37" s="736">
        <v>135.06747050000001</v>
      </c>
      <c r="L37" s="736">
        <v>136.20244840000001</v>
      </c>
      <c r="M37" s="736">
        <v>144.71895459999999</v>
      </c>
      <c r="N37" s="736">
        <v>123.3803501</v>
      </c>
      <c r="O37" s="736">
        <v>114.4094999</v>
      </c>
      <c r="P37" s="645">
        <v>100.9008939</v>
      </c>
    </row>
    <row r="38" spans="1:20" s="67" customFormat="1" ht="51" customHeight="1" x14ac:dyDescent="0.25">
      <c r="A38" s="448">
        <v>35</v>
      </c>
      <c r="B38" s="449" t="s">
        <v>176</v>
      </c>
      <c r="C38" s="642" t="s">
        <v>719</v>
      </c>
      <c r="D38" s="875">
        <v>91.73797516644801</v>
      </c>
      <c r="E38" s="875">
        <v>126.1836478092756</v>
      </c>
      <c r="F38" s="875">
        <v>153.47816660412684</v>
      </c>
      <c r="G38" s="875">
        <v>143.36685979999999</v>
      </c>
      <c r="H38" s="875">
        <v>150.05505049999999</v>
      </c>
      <c r="I38" s="875">
        <v>184.2513424</v>
      </c>
      <c r="J38" s="876">
        <v>162.91168719999999</v>
      </c>
      <c r="K38" s="876">
        <v>135.06747050000001</v>
      </c>
      <c r="L38" s="876">
        <v>136.20244840000001</v>
      </c>
      <c r="M38" s="876">
        <v>144.71912270000001</v>
      </c>
      <c r="N38" s="876">
        <v>123.3803501</v>
      </c>
      <c r="O38" s="876">
        <v>114.4094999</v>
      </c>
      <c r="P38" s="875">
        <v>100.9008939</v>
      </c>
      <c r="Q38" s="104"/>
      <c r="R38" s="104"/>
      <c r="S38" s="104"/>
      <c r="T38" s="104"/>
    </row>
    <row r="39" spans="1:20" x14ac:dyDescent="0.25">
      <c r="A39" s="67"/>
      <c r="B39" s="67"/>
      <c r="C39" s="67"/>
      <c r="E39" s="50"/>
      <c r="F39" s="50"/>
      <c r="G39" s="50"/>
      <c r="H39" s="50"/>
    </row>
    <row r="40" spans="1:20" ht="15.75" x14ac:dyDescent="0.25">
      <c r="A40" s="149" t="s">
        <v>1111</v>
      </c>
      <c r="B40" s="149"/>
      <c r="C40" s="413"/>
      <c r="E40" s="50"/>
      <c r="F40" s="50"/>
      <c r="G40" s="50"/>
      <c r="H40" s="50"/>
    </row>
    <row r="41" spans="1:20" x14ac:dyDescent="0.25">
      <c r="A41" s="768" t="s">
        <v>1112</v>
      </c>
      <c r="B41" s="149"/>
      <c r="C41" s="414"/>
      <c r="E41" s="50"/>
      <c r="F41" s="50"/>
      <c r="G41" s="50"/>
      <c r="H41" s="50"/>
    </row>
    <row r="43" spans="1:20" ht="15.75" x14ac:dyDescent="0.25">
      <c r="A43" s="149" t="s">
        <v>1113</v>
      </c>
      <c r="B43" s="149"/>
    </row>
    <row r="44" spans="1:20" x14ac:dyDescent="0.25">
      <c r="A44" s="768" t="s">
        <v>287</v>
      </c>
      <c r="B44" s="149"/>
    </row>
  </sheetData>
  <mergeCells count="4">
    <mergeCell ref="A4:B5"/>
    <mergeCell ref="C4:C5"/>
    <mergeCell ref="D4:F4"/>
    <mergeCell ref="G4:P4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F33" sqref="F33"/>
    </sheetView>
  </sheetViews>
  <sheetFormatPr defaultRowHeight="12.75" x14ac:dyDescent="0.2"/>
  <cols>
    <col min="1" max="1" width="10.28515625" style="97" customWidth="1"/>
    <col min="2" max="2" width="15.85546875" style="97" customWidth="1"/>
    <col min="3" max="3" width="16.7109375" style="97" customWidth="1"/>
    <col min="4" max="5" width="16.42578125" style="97" customWidth="1"/>
    <col min="6" max="6" width="18.7109375" style="97" customWidth="1"/>
    <col min="7" max="7" width="22" style="97" customWidth="1"/>
    <col min="8" max="8" width="4.42578125" style="97" bestFit="1" customWidth="1"/>
    <col min="9" max="16384" width="9.140625" style="97"/>
  </cols>
  <sheetData>
    <row r="1" spans="1:7" x14ac:dyDescent="0.2">
      <c r="A1" s="80" t="s">
        <v>288</v>
      </c>
    </row>
    <row r="2" spans="1:7" x14ac:dyDescent="0.2">
      <c r="A2" s="184" t="s">
        <v>571</v>
      </c>
    </row>
    <row r="3" spans="1:7" ht="15" x14ac:dyDescent="0.2">
      <c r="A3" s="185"/>
      <c r="F3" s="186" t="s">
        <v>667</v>
      </c>
    </row>
    <row r="4" spans="1:7" ht="25.5" x14ac:dyDescent="0.2">
      <c r="A4" s="1006"/>
      <c r="B4" s="158" t="s">
        <v>262</v>
      </c>
      <c r="C4" s="158" t="s">
        <v>263</v>
      </c>
      <c r="D4" s="158" t="s">
        <v>264</v>
      </c>
      <c r="E4" s="158" t="s">
        <v>265</v>
      </c>
      <c r="F4" s="158" t="s">
        <v>289</v>
      </c>
      <c r="G4" s="159" t="s">
        <v>267</v>
      </c>
    </row>
    <row r="5" spans="1:7" x14ac:dyDescent="0.2">
      <c r="A5" s="1007"/>
      <c r="B5" s="187" t="s">
        <v>244</v>
      </c>
      <c r="C5" s="187" t="s">
        <v>290</v>
      </c>
      <c r="D5" s="187" t="s">
        <v>270</v>
      </c>
      <c r="E5" s="187" t="s">
        <v>271</v>
      </c>
      <c r="F5" s="188" t="s">
        <v>291</v>
      </c>
      <c r="G5" s="189" t="s">
        <v>292</v>
      </c>
    </row>
    <row r="6" spans="1:7" x14ac:dyDescent="0.2">
      <c r="A6" s="1007"/>
      <c r="B6" s="187" t="s">
        <v>293</v>
      </c>
      <c r="C6" s="187" t="s">
        <v>294</v>
      </c>
      <c r="D6" s="190"/>
      <c r="E6" s="190"/>
      <c r="F6" s="187" t="s">
        <v>295</v>
      </c>
      <c r="G6" s="189" t="s">
        <v>296</v>
      </c>
    </row>
    <row r="7" spans="1:7" x14ac:dyDescent="0.2">
      <c r="A7" s="1008"/>
      <c r="B7" s="191"/>
      <c r="C7" s="191"/>
      <c r="D7" s="191"/>
      <c r="E7" s="191"/>
      <c r="F7" s="111" t="s">
        <v>297</v>
      </c>
      <c r="G7" s="192"/>
    </row>
    <row r="8" spans="1:7" ht="14.25" customHeight="1" x14ac:dyDescent="0.2">
      <c r="A8" s="88">
        <v>2013</v>
      </c>
      <c r="B8" s="132">
        <v>104.1</v>
      </c>
      <c r="C8" s="132">
        <v>102.9</v>
      </c>
      <c r="D8" s="132">
        <v>104.3</v>
      </c>
      <c r="E8" s="132">
        <v>76.3</v>
      </c>
      <c r="F8" s="132">
        <v>112.3</v>
      </c>
      <c r="G8" s="132">
        <v>116.6</v>
      </c>
    </row>
    <row r="9" spans="1:7" ht="14.25" customHeight="1" x14ac:dyDescent="0.2">
      <c r="A9" s="88">
        <v>2014</v>
      </c>
      <c r="B9" s="132">
        <v>100.6</v>
      </c>
      <c r="C9" s="132">
        <v>103.3</v>
      </c>
      <c r="D9" s="132">
        <v>92.5</v>
      </c>
      <c r="E9" s="132">
        <v>108.4</v>
      </c>
      <c r="F9" s="132">
        <v>111.6</v>
      </c>
      <c r="G9" s="132">
        <v>105.2</v>
      </c>
    </row>
    <row r="10" spans="1:7" ht="14.25" customHeight="1" x14ac:dyDescent="0.2">
      <c r="A10" s="88">
        <v>2015</v>
      </c>
      <c r="B10" s="132">
        <v>103</v>
      </c>
      <c r="C10" s="132">
        <v>104.4</v>
      </c>
      <c r="D10" s="132">
        <v>101</v>
      </c>
      <c r="E10" s="132">
        <v>94.7</v>
      </c>
      <c r="F10" s="132">
        <v>102.4</v>
      </c>
      <c r="G10" s="132">
        <v>107.4</v>
      </c>
    </row>
    <row r="11" spans="1:7" ht="14.25" customHeight="1" x14ac:dyDescent="0.2">
      <c r="A11" s="88">
        <v>2016</v>
      </c>
      <c r="B11" s="387">
        <v>108.12970184999999</v>
      </c>
      <c r="C11" s="387">
        <v>102.93494166666666</v>
      </c>
      <c r="D11" s="387">
        <v>117.68257499999999</v>
      </c>
      <c r="E11" s="387">
        <v>109.75120833333334</v>
      </c>
      <c r="F11" s="387">
        <v>96.970058333333341</v>
      </c>
      <c r="G11" s="387">
        <v>101.07345833333333</v>
      </c>
    </row>
    <row r="12" spans="1:7" ht="14.25" customHeight="1" x14ac:dyDescent="0.2">
      <c r="A12" s="88">
        <v>2017</v>
      </c>
      <c r="B12" s="643">
        <v>101.24344448333333</v>
      </c>
      <c r="C12" s="643">
        <v>106.8719</v>
      </c>
      <c r="D12" s="643">
        <v>94.433258333333342</v>
      </c>
      <c r="E12" s="643">
        <v>120.24568333333333</v>
      </c>
      <c r="F12" s="643">
        <v>95.873566666666662</v>
      </c>
      <c r="G12" s="643">
        <v>102.183825</v>
      </c>
    </row>
    <row r="13" spans="1:7" x14ac:dyDescent="0.2">
      <c r="A13" s="96"/>
      <c r="B13" s="319"/>
      <c r="C13" s="319"/>
      <c r="D13" s="319"/>
      <c r="E13" s="319"/>
      <c r="F13" s="319"/>
      <c r="G13" s="319"/>
    </row>
    <row r="14" spans="1:7" s="2" customFormat="1" x14ac:dyDescent="0.2">
      <c r="A14" s="491">
        <v>2017</v>
      </c>
      <c r="B14" s="368"/>
      <c r="C14" s="368"/>
      <c r="D14" s="368"/>
      <c r="E14" s="368"/>
      <c r="F14" s="368"/>
      <c r="G14" s="368"/>
    </row>
    <row r="15" spans="1:7" x14ac:dyDescent="0.2">
      <c r="A15" s="773" t="s">
        <v>389</v>
      </c>
      <c r="B15" s="709">
        <v>104.9</v>
      </c>
      <c r="C15" s="710">
        <v>118</v>
      </c>
      <c r="D15" s="2">
        <v>88.6</v>
      </c>
      <c r="E15" s="438" t="s">
        <v>839</v>
      </c>
      <c r="F15" s="2">
        <v>101.8</v>
      </c>
      <c r="G15" s="2">
        <v>110.2</v>
      </c>
    </row>
    <row r="16" spans="1:7" x14ac:dyDescent="0.2">
      <c r="A16" s="773" t="s">
        <v>390</v>
      </c>
      <c r="B16" s="486">
        <v>112.34587089999999</v>
      </c>
      <c r="C16" s="486">
        <v>116.62139999999999</v>
      </c>
      <c r="D16" s="486">
        <v>111.07940000000001</v>
      </c>
      <c r="E16" s="486">
        <v>126.6811</v>
      </c>
      <c r="F16" s="486">
        <v>105.4062</v>
      </c>
      <c r="G16" s="486">
        <v>105.9986</v>
      </c>
    </row>
    <row r="17" spans="1:7" s="2" customFormat="1" x14ac:dyDescent="0.2">
      <c r="A17" s="651" t="s">
        <v>391</v>
      </c>
      <c r="B17" s="651">
        <v>110.1</v>
      </c>
      <c r="C17" s="651">
        <v>99.7</v>
      </c>
      <c r="D17" s="651">
        <v>107.1</v>
      </c>
      <c r="E17" s="651">
        <v>153</v>
      </c>
      <c r="F17" s="651">
        <v>93.6</v>
      </c>
      <c r="G17" s="651">
        <v>120.3</v>
      </c>
    </row>
    <row r="18" spans="1:7" x14ac:dyDescent="0.2">
      <c r="A18" s="2"/>
      <c r="B18" s="2"/>
      <c r="C18" s="2"/>
      <c r="D18" s="2"/>
      <c r="E18" s="2"/>
      <c r="F18" s="2"/>
      <c r="G18" s="2"/>
    </row>
    <row r="19" spans="1:7" s="105" customFormat="1" ht="14.25" customHeight="1" x14ac:dyDescent="0.2">
      <c r="A19" s="856">
        <v>2018</v>
      </c>
      <c r="B19" s="710"/>
      <c r="C19" s="710"/>
      <c r="D19" s="710"/>
      <c r="E19" s="710"/>
      <c r="F19" s="710"/>
      <c r="G19" s="710"/>
    </row>
    <row r="20" spans="1:7" x14ac:dyDescent="0.2">
      <c r="A20" s="773" t="s">
        <v>376</v>
      </c>
      <c r="B20" s="486">
        <v>86</v>
      </c>
      <c r="C20" s="486">
        <v>76.599999999999994</v>
      </c>
      <c r="D20" s="486">
        <v>101.2</v>
      </c>
      <c r="E20" s="486">
        <v>57.8</v>
      </c>
      <c r="F20" s="486">
        <v>98.2</v>
      </c>
      <c r="G20" s="486">
        <v>81.900000000000006</v>
      </c>
    </row>
    <row r="21" spans="1:7" s="2" customFormat="1" x14ac:dyDescent="0.2">
      <c r="A21" s="773" t="s">
        <v>392</v>
      </c>
      <c r="B21" s="661">
        <v>97.939409699999999</v>
      </c>
      <c r="C21" s="661">
        <v>84.283900000000003</v>
      </c>
      <c r="D21" s="661">
        <v>122.0745</v>
      </c>
      <c r="E21" s="661">
        <v>61.831600000000002</v>
      </c>
      <c r="F21" s="661">
        <v>110.0138</v>
      </c>
      <c r="G21" s="661">
        <v>88.096699999999998</v>
      </c>
    </row>
    <row r="22" spans="1:7" x14ac:dyDescent="0.2">
      <c r="A22" s="773" t="s">
        <v>382</v>
      </c>
      <c r="B22" s="661">
        <v>110.75301899999999</v>
      </c>
      <c r="C22" s="661">
        <v>89.098399999999998</v>
      </c>
      <c r="D22" s="661">
        <v>147.5453</v>
      </c>
      <c r="E22" s="661">
        <v>66.48</v>
      </c>
      <c r="F22" s="661">
        <v>119.66370000000001</v>
      </c>
      <c r="G22" s="661">
        <v>94.9114</v>
      </c>
    </row>
    <row r="23" spans="1:7" s="2" customFormat="1" ht="14.25" customHeight="1" x14ac:dyDescent="0.2">
      <c r="A23" s="773" t="s">
        <v>602</v>
      </c>
      <c r="B23" s="319">
        <v>102.0628651</v>
      </c>
      <c r="C23" s="319">
        <v>88.817999999999998</v>
      </c>
      <c r="D23" s="319">
        <v>118.42489999999999</v>
      </c>
      <c r="E23" s="319">
        <v>99.366399999999999</v>
      </c>
      <c r="F23" s="319">
        <v>125.86360000000001</v>
      </c>
      <c r="G23" s="319">
        <v>91.862700000000004</v>
      </c>
    </row>
    <row r="24" spans="1:7" x14ac:dyDescent="0.2">
      <c r="A24" s="773" t="s">
        <v>384</v>
      </c>
      <c r="B24" s="122">
        <v>111.72048789999999</v>
      </c>
      <c r="C24" s="122">
        <v>104.27370000000001</v>
      </c>
      <c r="D24" s="122">
        <v>128.4736</v>
      </c>
      <c r="E24" s="122">
        <v>93.212400000000002</v>
      </c>
      <c r="F24" s="122">
        <v>137.6824</v>
      </c>
      <c r="G24" s="122">
        <v>96.863799999999998</v>
      </c>
    </row>
    <row r="25" spans="1:7" s="2" customFormat="1" x14ac:dyDescent="0.2">
      <c r="A25" s="773" t="s">
        <v>385</v>
      </c>
      <c r="B25" s="122">
        <v>103.41919969999999</v>
      </c>
      <c r="C25" s="122">
        <v>100.6769</v>
      </c>
      <c r="D25" s="122">
        <v>108.1191</v>
      </c>
      <c r="E25" s="122">
        <v>76.144800000000004</v>
      </c>
      <c r="F25" s="122">
        <v>116.8566</v>
      </c>
      <c r="G25" s="122">
        <v>106.6696</v>
      </c>
    </row>
    <row r="26" spans="1:7" s="2" customFormat="1" x14ac:dyDescent="0.2">
      <c r="A26" s="773" t="s">
        <v>1249</v>
      </c>
      <c r="B26" s="122">
        <v>112.8</v>
      </c>
      <c r="C26" s="122">
        <v>109.2</v>
      </c>
      <c r="D26" s="122">
        <v>128.68289999999999</v>
      </c>
      <c r="E26" s="122">
        <v>79.570099999999996</v>
      </c>
      <c r="F26" s="122">
        <v>107.898</v>
      </c>
      <c r="G26" s="122">
        <v>103.1</v>
      </c>
    </row>
    <row r="27" spans="1:7" x14ac:dyDescent="0.2">
      <c r="A27" s="773" t="s">
        <v>387</v>
      </c>
      <c r="B27" s="122">
        <v>92.663756199999995</v>
      </c>
      <c r="C27" s="122">
        <v>96.933800000000005</v>
      </c>
      <c r="D27" s="122">
        <v>90.567099999999996</v>
      </c>
      <c r="E27" s="122">
        <v>86.8309</v>
      </c>
      <c r="F27" s="122">
        <v>65.856800000000007</v>
      </c>
      <c r="G27" s="122">
        <v>95.730500000000006</v>
      </c>
    </row>
    <row r="28" spans="1:7" ht="16.5" customHeight="1" x14ac:dyDescent="0.2">
      <c r="A28" s="773" t="s">
        <v>1250</v>
      </c>
      <c r="B28" s="122">
        <v>105.60973660000001</v>
      </c>
      <c r="C28" s="122">
        <v>109.7718</v>
      </c>
      <c r="D28" s="122">
        <v>104.4631</v>
      </c>
      <c r="E28" s="122">
        <v>111.1063</v>
      </c>
      <c r="F28" s="122">
        <v>99.756799999999998</v>
      </c>
      <c r="G28" s="122">
        <v>100.2205</v>
      </c>
    </row>
    <row r="29" spans="1:7" s="2" customFormat="1" x14ac:dyDescent="0.2">
      <c r="A29" s="704" t="s">
        <v>389</v>
      </c>
      <c r="B29" s="877">
        <v>109.6995786</v>
      </c>
      <c r="C29" s="877">
        <v>120.52</v>
      </c>
      <c r="D29" s="877">
        <v>84.119900000000001</v>
      </c>
      <c r="E29" s="877">
        <v>140.8278</v>
      </c>
      <c r="F29" s="877">
        <v>115.6358</v>
      </c>
      <c r="G29" s="877">
        <v>125.2492</v>
      </c>
    </row>
    <row r="31" spans="1:7" ht="15" x14ac:dyDescent="0.2">
      <c r="A31" s="149" t="s">
        <v>1111</v>
      </c>
      <c r="B31" s="149"/>
    </row>
    <row r="32" spans="1:7" x14ac:dyDescent="0.2">
      <c r="A32" s="768" t="s">
        <v>1112</v>
      </c>
      <c r="B32" s="149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="85" zoomScaleNormal="85" workbookViewId="0">
      <selection activeCell="L5" sqref="L5"/>
    </sheetView>
  </sheetViews>
  <sheetFormatPr defaultRowHeight="15" x14ac:dyDescent="0.25"/>
  <cols>
    <col min="1" max="1" width="6.140625" style="104" customWidth="1"/>
    <col min="2" max="2" width="38.140625" style="104" customWidth="1"/>
    <col min="3" max="3" width="9.140625" style="87"/>
    <col min="4" max="13" width="9.140625" style="104"/>
    <col min="14" max="14" width="9.140625" style="87"/>
    <col min="15" max="16384" width="9.140625" style="104"/>
  </cols>
  <sheetData>
    <row r="1" spans="1:20" x14ac:dyDescent="0.25">
      <c r="A1" s="83" t="s">
        <v>298</v>
      </c>
      <c r="B1" s="83"/>
      <c r="C1" s="83"/>
    </row>
    <row r="2" spans="1:20" x14ac:dyDescent="0.25">
      <c r="A2" s="60" t="s">
        <v>668</v>
      </c>
      <c r="B2" s="60"/>
      <c r="C2" s="60"/>
    </row>
    <row r="3" spans="1:20" x14ac:dyDescent="0.25">
      <c r="B3" s="434"/>
      <c r="C3" s="434"/>
      <c r="D3" s="434"/>
      <c r="E3" s="434"/>
      <c r="F3" s="434"/>
      <c r="G3" s="434"/>
      <c r="H3" s="434"/>
      <c r="I3" s="434"/>
      <c r="N3" s="434"/>
      <c r="P3" s="434" t="s">
        <v>796</v>
      </c>
    </row>
    <row r="4" spans="1:20" x14ac:dyDescent="0.25">
      <c r="A4" s="1014"/>
      <c r="B4" s="1015"/>
      <c r="C4" s="1018">
        <v>2017</v>
      </c>
      <c r="D4" s="1020">
        <v>2017</v>
      </c>
      <c r="E4" s="1021"/>
      <c r="F4" s="1022"/>
      <c r="G4" s="1023">
        <v>2018</v>
      </c>
      <c r="H4" s="1024"/>
      <c r="I4" s="1024"/>
      <c r="J4" s="1024"/>
      <c r="K4" s="1024"/>
      <c r="L4" s="1024"/>
      <c r="M4" s="1024"/>
      <c r="N4" s="1024"/>
      <c r="O4" s="1024"/>
      <c r="P4" s="1024"/>
    </row>
    <row r="5" spans="1:20" ht="30" x14ac:dyDescent="0.25">
      <c r="A5" s="1016"/>
      <c r="B5" s="1017"/>
      <c r="C5" s="1019"/>
      <c r="D5" s="711" t="s">
        <v>659</v>
      </c>
      <c r="E5" s="835" t="s">
        <v>869</v>
      </c>
      <c r="F5" s="836" t="s">
        <v>660</v>
      </c>
      <c r="G5" s="653" t="s">
        <v>687</v>
      </c>
      <c r="H5" s="653" t="s">
        <v>656</v>
      </c>
      <c r="I5" s="653" t="s">
        <v>657</v>
      </c>
      <c r="J5" s="712" t="s">
        <v>686</v>
      </c>
      <c r="K5" s="735" t="s">
        <v>658</v>
      </c>
      <c r="L5" s="878" t="s">
        <v>1254</v>
      </c>
      <c r="M5" s="853" t="s">
        <v>1253</v>
      </c>
      <c r="N5" s="840" t="s">
        <v>1247</v>
      </c>
      <c r="O5" s="462" t="s">
        <v>1251</v>
      </c>
      <c r="P5" s="711" t="s">
        <v>659</v>
      </c>
    </row>
    <row r="6" spans="1:20" ht="25.5" x14ac:dyDescent="0.25">
      <c r="A6" s="70" t="s">
        <v>144</v>
      </c>
      <c r="B6" s="413" t="s">
        <v>145</v>
      </c>
      <c r="C6" s="644">
        <v>97.437958333333313</v>
      </c>
      <c r="D6" s="646">
        <v>96.185500000000005</v>
      </c>
      <c r="E6" s="497">
        <v>119.0587</v>
      </c>
      <c r="F6" s="497">
        <v>104</v>
      </c>
      <c r="G6" s="451">
        <v>79.099999999999994</v>
      </c>
      <c r="H6" s="645">
        <v>86.664100000000005</v>
      </c>
      <c r="I6" s="645">
        <v>94.060199999999995</v>
      </c>
      <c r="J6" s="736">
        <v>82.072800000000001</v>
      </c>
      <c r="K6" s="737">
        <v>101.2932</v>
      </c>
      <c r="L6" s="737">
        <v>93.078699999999998</v>
      </c>
      <c r="M6" s="800">
        <v>114.4464</v>
      </c>
      <c r="N6" s="879">
        <v>104.68729999999999</v>
      </c>
      <c r="O6" s="737">
        <v>123.34010000000001</v>
      </c>
      <c r="P6" s="737">
        <v>129.30770000000001</v>
      </c>
      <c r="Q6" s="324"/>
      <c r="R6" s="324"/>
      <c r="S6" s="324"/>
      <c r="T6" s="324"/>
    </row>
    <row r="7" spans="1:20" ht="25.5" x14ac:dyDescent="0.25">
      <c r="A7" s="71" t="s">
        <v>177</v>
      </c>
      <c r="B7" s="413" t="s">
        <v>146</v>
      </c>
      <c r="C7" s="644">
        <v>96.714666666666673</v>
      </c>
      <c r="D7" s="646">
        <v>81.864800000000002</v>
      </c>
      <c r="E7" s="497">
        <v>120.41079999999999</v>
      </c>
      <c r="F7" s="497">
        <v>121.6</v>
      </c>
      <c r="G7" s="451">
        <v>101.6</v>
      </c>
      <c r="H7" s="645">
        <v>95.539000000000001</v>
      </c>
      <c r="I7" s="645">
        <v>109.1671</v>
      </c>
      <c r="J7" s="736">
        <v>106.17189999999999</v>
      </c>
      <c r="K7" s="737">
        <v>105.4175</v>
      </c>
      <c r="L7" s="737">
        <v>106.5228</v>
      </c>
      <c r="M7" s="737">
        <v>115.38760000000001</v>
      </c>
      <c r="N7" s="737">
        <v>106.61790000000001</v>
      </c>
      <c r="O7" s="737">
        <v>120.4889</v>
      </c>
      <c r="P7" s="737">
        <v>96.562100000000001</v>
      </c>
      <c r="Q7" s="422"/>
      <c r="R7" s="422"/>
      <c r="S7" s="422"/>
      <c r="T7" s="422"/>
    </row>
    <row r="8" spans="1:20" ht="25.5" x14ac:dyDescent="0.25">
      <c r="A8" s="71" t="s">
        <v>178</v>
      </c>
      <c r="B8" s="413" t="s">
        <v>147</v>
      </c>
      <c r="C8" s="644">
        <v>99.820524999999989</v>
      </c>
      <c r="D8" s="639">
        <v>113.3083</v>
      </c>
      <c r="E8" s="497">
        <v>116.2824</v>
      </c>
      <c r="F8" s="497">
        <v>75.900000000000006</v>
      </c>
      <c r="G8" s="451">
        <v>65.599999999999994</v>
      </c>
      <c r="H8" s="645">
        <v>87.880300000000005</v>
      </c>
      <c r="I8" s="645">
        <v>85.162700000000001</v>
      </c>
      <c r="J8" s="736">
        <v>48.664200000000001</v>
      </c>
      <c r="K8" s="737">
        <v>94.142700000000005</v>
      </c>
      <c r="L8" s="737">
        <v>75.720399999999998</v>
      </c>
      <c r="M8" s="737">
        <v>115.99809999999999</v>
      </c>
      <c r="N8" s="737">
        <v>96.124300000000005</v>
      </c>
      <c r="O8" s="737">
        <v>118.7766</v>
      </c>
      <c r="P8" s="737">
        <v>159.1095</v>
      </c>
    </row>
    <row r="9" spans="1:20" ht="25.5" x14ac:dyDescent="0.25">
      <c r="A9" s="71" t="s">
        <v>179</v>
      </c>
      <c r="B9" s="413" t="s">
        <v>148</v>
      </c>
      <c r="C9" s="644">
        <v>93.360266666666675</v>
      </c>
      <c r="D9" s="639">
        <v>132.69040000000001</v>
      </c>
      <c r="E9" s="497">
        <v>120.1375</v>
      </c>
      <c r="F9" s="497">
        <v>86.3</v>
      </c>
      <c r="G9" s="451">
        <v>34.9</v>
      </c>
      <c r="H9" s="645">
        <v>43.334200000000003</v>
      </c>
      <c r="I9" s="645">
        <v>63.835900000000002</v>
      </c>
      <c r="J9" s="736">
        <v>110.12649999999999</v>
      </c>
      <c r="K9" s="737">
        <v>111.78230000000001</v>
      </c>
      <c r="L9" s="737">
        <v>103.6515</v>
      </c>
      <c r="M9" s="737">
        <v>104.2045</v>
      </c>
      <c r="N9" s="737">
        <v>130.30070000000001</v>
      </c>
      <c r="O9" s="737">
        <v>153.8236</v>
      </c>
      <c r="P9" s="737">
        <v>153.0831</v>
      </c>
    </row>
    <row r="10" spans="1:20" x14ac:dyDescent="0.25">
      <c r="A10" s="412"/>
      <c r="B10" s="412"/>
      <c r="C10" s="639"/>
      <c r="D10" s="138"/>
      <c r="E10" s="138"/>
      <c r="F10" s="138"/>
      <c r="G10" s="647"/>
      <c r="H10" s="89"/>
      <c r="I10" s="89"/>
      <c r="J10" s="645"/>
      <c r="K10" s="311"/>
      <c r="L10" s="880"/>
      <c r="M10" s="737"/>
      <c r="N10" s="873"/>
      <c r="O10" s="737"/>
      <c r="P10" s="737"/>
    </row>
    <row r="11" spans="1:20" ht="25.5" x14ac:dyDescent="0.25">
      <c r="A11" s="70" t="s">
        <v>149</v>
      </c>
      <c r="B11" s="268" t="s">
        <v>150</v>
      </c>
      <c r="C11" s="644">
        <v>106.17492500000002</v>
      </c>
      <c r="D11" s="639">
        <v>121.5639</v>
      </c>
      <c r="E11" s="497">
        <v>116.19670000000001</v>
      </c>
      <c r="F11" s="497">
        <v>105.8</v>
      </c>
      <c r="G11" s="451">
        <v>72.5</v>
      </c>
      <c r="H11" s="645">
        <v>87.755799999999994</v>
      </c>
      <c r="I11" s="645">
        <v>95.074700000000007</v>
      </c>
      <c r="J11" s="736">
        <v>90.820800000000006</v>
      </c>
      <c r="K11" s="737">
        <v>111.8267</v>
      </c>
      <c r="L11" s="737">
        <v>99.877600000000001</v>
      </c>
      <c r="M11" s="737">
        <v>107.7</v>
      </c>
      <c r="N11" s="737">
        <v>84.96</v>
      </c>
      <c r="O11" s="737">
        <v>104.9072</v>
      </c>
      <c r="P11" s="737">
        <v>114.7985</v>
      </c>
    </row>
    <row r="12" spans="1:20" ht="25.5" x14ac:dyDescent="0.25">
      <c r="A12" s="70">
        <v>10</v>
      </c>
      <c r="B12" s="268" t="s">
        <v>151</v>
      </c>
      <c r="C12" s="644">
        <v>97.684900000000013</v>
      </c>
      <c r="D12" s="639">
        <v>97.570499999999996</v>
      </c>
      <c r="E12" s="497">
        <v>96.872</v>
      </c>
      <c r="F12" s="497">
        <v>116.4</v>
      </c>
      <c r="G12" s="451">
        <v>84</v>
      </c>
      <c r="H12" s="645">
        <v>88.261399999999995</v>
      </c>
      <c r="I12" s="645">
        <v>97.1678</v>
      </c>
      <c r="J12" s="736">
        <v>99.364199999999997</v>
      </c>
      <c r="K12" s="737">
        <v>98.808400000000006</v>
      </c>
      <c r="L12" s="737">
        <v>113.1776</v>
      </c>
      <c r="M12" s="737">
        <v>109.7756</v>
      </c>
      <c r="N12" s="737">
        <v>107.95699999999999</v>
      </c>
      <c r="O12" s="737">
        <v>100.8674</v>
      </c>
      <c r="P12" s="737">
        <v>113.4759</v>
      </c>
    </row>
    <row r="13" spans="1:20" ht="25.5" x14ac:dyDescent="0.25">
      <c r="A13" s="70">
        <v>11</v>
      </c>
      <c r="B13" s="268" t="s">
        <v>152</v>
      </c>
      <c r="C13" s="644">
        <v>101.27237500000001</v>
      </c>
      <c r="D13" s="639">
        <v>100.5526</v>
      </c>
      <c r="E13" s="497">
        <v>107.25879999999999</v>
      </c>
      <c r="F13" s="497">
        <v>96.8</v>
      </c>
      <c r="G13" s="451">
        <v>57.7</v>
      </c>
      <c r="H13" s="645">
        <v>75.937700000000007</v>
      </c>
      <c r="I13" s="645">
        <v>82.656499999999994</v>
      </c>
      <c r="J13" s="736">
        <v>121.57389999999999</v>
      </c>
      <c r="K13" s="737">
        <v>112.6275</v>
      </c>
      <c r="L13" s="737">
        <v>105.577</v>
      </c>
      <c r="M13" s="737">
        <v>120.73309999999999</v>
      </c>
      <c r="N13" s="737">
        <v>163.05070000000001</v>
      </c>
      <c r="O13" s="737">
        <v>77.618499999999997</v>
      </c>
      <c r="P13" s="737">
        <v>187.81360000000001</v>
      </c>
    </row>
    <row r="14" spans="1:20" ht="25.5" x14ac:dyDescent="0.25">
      <c r="A14" s="70">
        <v>12</v>
      </c>
      <c r="B14" s="268" t="s">
        <v>153</v>
      </c>
      <c r="C14" s="644">
        <v>62.733049999999984</v>
      </c>
      <c r="D14" s="639">
        <v>46.841099999999997</v>
      </c>
      <c r="E14" s="497">
        <v>52.028700000000001</v>
      </c>
      <c r="F14" s="497">
        <v>44.6</v>
      </c>
      <c r="G14" s="451">
        <v>73.099999999999994</v>
      </c>
      <c r="H14" s="645">
        <v>35.751300000000001</v>
      </c>
      <c r="I14" s="645">
        <v>0</v>
      </c>
      <c r="J14" s="736">
        <v>0</v>
      </c>
      <c r="K14" s="737">
        <v>0</v>
      </c>
      <c r="L14" s="737">
        <v>0</v>
      </c>
      <c r="M14" s="737">
        <v>0</v>
      </c>
      <c r="N14" s="737">
        <v>0</v>
      </c>
      <c r="O14" s="737">
        <v>0</v>
      </c>
      <c r="P14" s="737">
        <v>0</v>
      </c>
    </row>
    <row r="15" spans="1:20" ht="25.5" x14ac:dyDescent="0.25">
      <c r="A15" s="70">
        <v>13</v>
      </c>
      <c r="B15" s="268" t="s">
        <v>154</v>
      </c>
      <c r="C15" s="644">
        <v>100.81389166666666</v>
      </c>
      <c r="D15" s="639">
        <v>104.4751</v>
      </c>
      <c r="E15" s="497">
        <v>106.4085</v>
      </c>
      <c r="F15" s="497">
        <v>117.4</v>
      </c>
      <c r="G15" s="451">
        <v>81.599999999999994</v>
      </c>
      <c r="H15" s="645">
        <v>102.4204</v>
      </c>
      <c r="I15" s="645">
        <v>100.5998</v>
      </c>
      <c r="J15" s="736">
        <v>93.740099999999998</v>
      </c>
      <c r="K15" s="737">
        <v>106.3539</v>
      </c>
      <c r="L15" s="737">
        <v>102.3717</v>
      </c>
      <c r="M15" s="737">
        <v>95.513099999999994</v>
      </c>
      <c r="N15" s="737">
        <v>68.291200000000003</v>
      </c>
      <c r="O15" s="737">
        <v>96.531000000000006</v>
      </c>
      <c r="P15" s="737">
        <v>96.422499999999999</v>
      </c>
    </row>
    <row r="16" spans="1:20" ht="25.5" x14ac:dyDescent="0.25">
      <c r="A16" s="70">
        <v>14</v>
      </c>
      <c r="B16" s="268" t="s">
        <v>155</v>
      </c>
      <c r="C16" s="644">
        <v>97.383341666666681</v>
      </c>
      <c r="D16" s="639">
        <v>116.4837</v>
      </c>
      <c r="E16" s="497">
        <v>95.572400000000002</v>
      </c>
      <c r="F16" s="497">
        <v>119.5</v>
      </c>
      <c r="G16" s="451">
        <v>57.1</v>
      </c>
      <c r="H16" s="645">
        <v>56.009399999999999</v>
      </c>
      <c r="I16" s="645">
        <v>72.852000000000004</v>
      </c>
      <c r="J16" s="736">
        <v>61.023200000000003</v>
      </c>
      <c r="K16" s="737">
        <v>54.668300000000002</v>
      </c>
      <c r="L16" s="737">
        <v>76.687399999999997</v>
      </c>
      <c r="M16" s="737">
        <v>67.799700000000001</v>
      </c>
      <c r="N16" s="737">
        <v>62.135300000000001</v>
      </c>
      <c r="O16" s="737">
        <v>65.442300000000003</v>
      </c>
      <c r="P16" s="737">
        <v>64.968199999999996</v>
      </c>
    </row>
    <row r="17" spans="1:16" ht="25.5" x14ac:dyDescent="0.25">
      <c r="A17" s="70">
        <v>15</v>
      </c>
      <c r="B17" s="268" t="s">
        <v>156</v>
      </c>
      <c r="C17" s="644">
        <v>109.92652500000001</v>
      </c>
      <c r="D17" s="639">
        <v>127.5988</v>
      </c>
      <c r="E17" s="497">
        <v>118.3805</v>
      </c>
      <c r="F17" s="497">
        <v>118.9</v>
      </c>
      <c r="G17" s="451">
        <v>99.9</v>
      </c>
      <c r="H17" s="645">
        <v>102.20099999999999</v>
      </c>
      <c r="I17" s="645">
        <v>100.5956</v>
      </c>
      <c r="J17" s="736">
        <v>75.048299999999998</v>
      </c>
      <c r="K17" s="737">
        <v>91.725499999999997</v>
      </c>
      <c r="L17" s="737">
        <v>96.444699999999997</v>
      </c>
      <c r="M17" s="737">
        <v>97.7</v>
      </c>
      <c r="N17" s="737">
        <v>60.960700000000003</v>
      </c>
      <c r="O17" s="737">
        <v>104.30159999999999</v>
      </c>
      <c r="P17" s="737">
        <v>119.3892</v>
      </c>
    </row>
    <row r="18" spans="1:16" ht="76.5" x14ac:dyDescent="0.25">
      <c r="A18" s="70">
        <v>16</v>
      </c>
      <c r="B18" s="268" t="s">
        <v>157</v>
      </c>
      <c r="C18" s="644">
        <v>95.335991666666644</v>
      </c>
      <c r="D18" s="639">
        <v>98.091200000000001</v>
      </c>
      <c r="E18" s="497">
        <v>107.0163</v>
      </c>
      <c r="F18" s="497">
        <v>95.2</v>
      </c>
      <c r="G18" s="451">
        <v>66.3</v>
      </c>
      <c r="H18" s="645">
        <v>66.723100000000002</v>
      </c>
      <c r="I18" s="645">
        <v>78.152500000000003</v>
      </c>
      <c r="J18" s="736">
        <v>84.159599999999998</v>
      </c>
      <c r="K18" s="737">
        <v>95.731099999999998</v>
      </c>
      <c r="L18" s="737">
        <v>97.597800000000007</v>
      </c>
      <c r="M18" s="737">
        <v>95.558599999999998</v>
      </c>
      <c r="N18" s="737">
        <v>88.986699999999999</v>
      </c>
      <c r="O18" s="737">
        <v>97.512100000000004</v>
      </c>
      <c r="P18" s="737">
        <v>103.75320000000001</v>
      </c>
    </row>
    <row r="19" spans="1:16" ht="25.5" x14ac:dyDescent="0.25">
      <c r="A19" s="70">
        <v>17</v>
      </c>
      <c r="B19" s="268" t="s">
        <v>158</v>
      </c>
      <c r="C19" s="644">
        <v>129.06110833333335</v>
      </c>
      <c r="D19" s="639">
        <v>143.5607</v>
      </c>
      <c r="E19" s="497">
        <v>147.10300000000001</v>
      </c>
      <c r="F19" s="497">
        <v>136.80000000000001</v>
      </c>
      <c r="G19" s="451">
        <v>108.4</v>
      </c>
      <c r="H19" s="645">
        <v>94.320400000000006</v>
      </c>
      <c r="I19" s="645">
        <v>109.3772</v>
      </c>
      <c r="J19" s="736">
        <v>102.1773</v>
      </c>
      <c r="K19" s="737">
        <v>110.095</v>
      </c>
      <c r="L19" s="737">
        <v>100.7564</v>
      </c>
      <c r="M19" s="737">
        <v>109.6601</v>
      </c>
      <c r="N19" s="737">
        <v>106.22490000000001</v>
      </c>
      <c r="O19" s="737">
        <v>108.2748</v>
      </c>
      <c r="P19" s="737">
        <v>106.4318</v>
      </c>
    </row>
    <row r="20" spans="1:16" ht="25.5" x14ac:dyDescent="0.25">
      <c r="A20" s="70">
        <v>18</v>
      </c>
      <c r="B20" s="268" t="s">
        <v>159</v>
      </c>
      <c r="C20" s="644">
        <v>126.46145833333334</v>
      </c>
      <c r="D20" s="639">
        <v>196.38079999999999</v>
      </c>
      <c r="E20" s="497">
        <v>174.77950000000001</v>
      </c>
      <c r="F20" s="497">
        <v>177.5</v>
      </c>
      <c r="G20" s="451">
        <v>62</v>
      </c>
      <c r="H20" s="645">
        <v>71.507900000000006</v>
      </c>
      <c r="I20" s="645">
        <v>82.302999999999997</v>
      </c>
      <c r="J20" s="736">
        <v>67.720299999999995</v>
      </c>
      <c r="K20" s="737">
        <v>68.197500000000005</v>
      </c>
      <c r="L20" s="737">
        <v>73.979500000000002</v>
      </c>
      <c r="M20" s="737">
        <v>71.940299999999993</v>
      </c>
      <c r="N20" s="737">
        <v>80.926599999999993</v>
      </c>
      <c r="O20" s="737">
        <v>121.25790000000001</v>
      </c>
      <c r="P20" s="737">
        <v>135.38900000000001</v>
      </c>
    </row>
    <row r="21" spans="1:16" ht="38.25" x14ac:dyDescent="0.25">
      <c r="A21" s="70">
        <v>19</v>
      </c>
      <c r="B21" s="268" t="s">
        <v>160</v>
      </c>
      <c r="C21" s="644">
        <v>100.68914166666666</v>
      </c>
      <c r="D21" s="639">
        <v>174.08019999999999</v>
      </c>
      <c r="E21" s="497">
        <v>148.572</v>
      </c>
      <c r="F21" s="497">
        <v>10.3</v>
      </c>
      <c r="G21" s="451">
        <v>1.4</v>
      </c>
      <c r="H21" s="645">
        <v>116.093</v>
      </c>
      <c r="I21" s="645">
        <v>135.67679999999999</v>
      </c>
      <c r="J21" s="736">
        <v>33.1173</v>
      </c>
      <c r="K21" s="737">
        <v>204.18</v>
      </c>
      <c r="L21" s="737">
        <v>68.244699999999995</v>
      </c>
      <c r="M21" s="737">
        <v>158.79939999999999</v>
      </c>
      <c r="N21" s="737">
        <v>4.3650000000000002</v>
      </c>
      <c r="O21" s="737">
        <v>113.62860000000001</v>
      </c>
      <c r="P21" s="737">
        <v>58.612900000000003</v>
      </c>
    </row>
    <row r="22" spans="1:16" ht="25.5" x14ac:dyDescent="0.25">
      <c r="A22" s="72">
        <v>20</v>
      </c>
      <c r="B22" s="268" t="s">
        <v>161</v>
      </c>
      <c r="C22" s="644">
        <v>130.70535000000001</v>
      </c>
      <c r="D22" s="639">
        <v>123.59180000000001</v>
      </c>
      <c r="E22" s="497">
        <v>133.60409999999999</v>
      </c>
      <c r="F22" s="497">
        <v>137.5</v>
      </c>
      <c r="G22" s="451">
        <v>78.599999999999994</v>
      </c>
      <c r="H22" s="645">
        <v>74.699700000000007</v>
      </c>
      <c r="I22" s="645">
        <v>77.496200000000002</v>
      </c>
      <c r="J22" s="736">
        <v>74.036699999999996</v>
      </c>
      <c r="K22" s="737">
        <v>109.2109</v>
      </c>
      <c r="L22" s="737">
        <v>124.1332</v>
      </c>
      <c r="M22" s="737">
        <v>112.3</v>
      </c>
      <c r="N22" s="737">
        <v>83.017799999999994</v>
      </c>
      <c r="O22" s="737">
        <v>103.8343</v>
      </c>
      <c r="P22" s="737">
        <v>101.6562</v>
      </c>
    </row>
    <row r="23" spans="1:16" ht="51" x14ac:dyDescent="0.25">
      <c r="A23" s="70">
        <v>21</v>
      </c>
      <c r="B23" s="268" t="s">
        <v>162</v>
      </c>
      <c r="C23" s="644">
        <v>92.456708333333324</v>
      </c>
      <c r="D23" s="639">
        <v>97.603700000000003</v>
      </c>
      <c r="E23" s="497">
        <v>84.407899999999998</v>
      </c>
      <c r="F23" s="497">
        <v>128.80000000000001</v>
      </c>
      <c r="G23" s="451">
        <v>76.5</v>
      </c>
      <c r="H23" s="645">
        <v>102.83280000000001</v>
      </c>
      <c r="I23" s="645">
        <v>128.214</v>
      </c>
      <c r="J23" s="736">
        <v>85.593800000000002</v>
      </c>
      <c r="K23" s="737">
        <v>107.93040000000001</v>
      </c>
      <c r="L23" s="737">
        <v>136.66980000000001</v>
      </c>
      <c r="M23" s="737">
        <v>101.79179999999999</v>
      </c>
      <c r="N23" s="737">
        <v>57.975200000000001</v>
      </c>
      <c r="O23" s="737">
        <v>134.2046</v>
      </c>
      <c r="P23" s="737">
        <v>131.28639999999999</v>
      </c>
    </row>
    <row r="24" spans="1:16" ht="38.25" x14ac:dyDescent="0.25">
      <c r="A24" s="70">
        <v>22</v>
      </c>
      <c r="B24" s="268" t="s">
        <v>163</v>
      </c>
      <c r="C24" s="644">
        <v>106.68129166666667</v>
      </c>
      <c r="D24" s="639">
        <v>115.14449999999999</v>
      </c>
      <c r="E24" s="497">
        <v>98.06</v>
      </c>
      <c r="F24" s="497">
        <v>81.3</v>
      </c>
      <c r="G24" s="451">
        <v>73.7</v>
      </c>
      <c r="H24" s="645">
        <v>84.810900000000004</v>
      </c>
      <c r="I24" s="645">
        <v>93.414699999999996</v>
      </c>
      <c r="J24" s="736">
        <v>96.528099999999995</v>
      </c>
      <c r="K24" s="737">
        <v>97.924599999999998</v>
      </c>
      <c r="L24" s="737">
        <v>114.44880000000001</v>
      </c>
      <c r="M24" s="737">
        <v>110.6361</v>
      </c>
      <c r="N24" s="737">
        <v>96.612099999999998</v>
      </c>
      <c r="O24" s="737">
        <v>96.745099999999994</v>
      </c>
      <c r="P24" s="737">
        <v>109.3723</v>
      </c>
    </row>
    <row r="25" spans="1:16" ht="38.25" x14ac:dyDescent="0.25">
      <c r="A25" s="70">
        <v>23</v>
      </c>
      <c r="B25" s="268" t="s">
        <v>164</v>
      </c>
      <c r="C25" s="644">
        <v>98.795099999999991</v>
      </c>
      <c r="D25" s="639">
        <v>128.20750000000001</v>
      </c>
      <c r="E25" s="497">
        <v>113.7148</v>
      </c>
      <c r="F25" s="497">
        <v>90.3</v>
      </c>
      <c r="G25" s="451">
        <v>45.8</v>
      </c>
      <c r="H25" s="645">
        <v>58.338099999999997</v>
      </c>
      <c r="I25" s="645">
        <v>73.126499999999993</v>
      </c>
      <c r="J25" s="736">
        <v>102.6551</v>
      </c>
      <c r="K25" s="737">
        <v>135.60249999999999</v>
      </c>
      <c r="L25" s="737">
        <v>128.0291</v>
      </c>
      <c r="M25" s="737">
        <v>137.21539999999999</v>
      </c>
      <c r="N25" s="737">
        <v>147.8006</v>
      </c>
      <c r="O25" s="737">
        <v>157.1662</v>
      </c>
      <c r="P25" s="737">
        <v>156.82769999999999</v>
      </c>
    </row>
    <row r="26" spans="1:16" ht="25.5" x14ac:dyDescent="0.25">
      <c r="A26" s="70">
        <v>24</v>
      </c>
      <c r="B26" s="268" t="s">
        <v>165</v>
      </c>
      <c r="C26" s="644">
        <v>117.19531666666667</v>
      </c>
      <c r="D26" s="639">
        <v>125.3481</v>
      </c>
      <c r="E26" s="497">
        <v>120.123</v>
      </c>
      <c r="F26" s="497">
        <v>119.5</v>
      </c>
      <c r="G26" s="451">
        <v>109.2</v>
      </c>
      <c r="H26" s="645">
        <v>111.5137</v>
      </c>
      <c r="I26" s="645">
        <v>103.7527</v>
      </c>
      <c r="J26" s="736">
        <v>103.64619999999999</v>
      </c>
      <c r="K26" s="737">
        <v>114.2739</v>
      </c>
      <c r="L26" s="737">
        <v>112.66540000000001</v>
      </c>
      <c r="M26" s="737">
        <v>113.2843</v>
      </c>
      <c r="N26" s="737">
        <v>93.180499999999995</v>
      </c>
      <c r="O26" s="737">
        <v>112.0939</v>
      </c>
      <c r="P26" s="737">
        <v>123.7274</v>
      </c>
    </row>
    <row r="27" spans="1:16" ht="51" x14ac:dyDescent="0.25">
      <c r="A27" s="70">
        <v>25</v>
      </c>
      <c r="B27" s="268" t="s">
        <v>166</v>
      </c>
      <c r="C27" s="644">
        <v>117.22623333333333</v>
      </c>
      <c r="D27" s="639">
        <v>139.74610000000001</v>
      </c>
      <c r="E27" s="497">
        <v>134.07390000000001</v>
      </c>
      <c r="F27" s="497">
        <v>141.6</v>
      </c>
      <c r="G27" s="451">
        <v>60.6</v>
      </c>
      <c r="H27" s="645">
        <v>68.864999999999995</v>
      </c>
      <c r="I27" s="645">
        <v>67.305499999999995</v>
      </c>
      <c r="J27" s="736">
        <v>74.147499999999994</v>
      </c>
      <c r="K27" s="737">
        <v>79.863399999999999</v>
      </c>
      <c r="L27" s="737">
        <v>73.881299999999996</v>
      </c>
      <c r="M27" s="737">
        <v>81.587599999999995</v>
      </c>
      <c r="N27" s="737">
        <v>76.601200000000006</v>
      </c>
      <c r="O27" s="737">
        <v>84.628500000000003</v>
      </c>
      <c r="P27" s="737">
        <v>94.155000000000001</v>
      </c>
    </row>
    <row r="28" spans="1:16" ht="51" x14ac:dyDescent="0.25">
      <c r="A28" s="70">
        <v>26</v>
      </c>
      <c r="B28" s="268" t="s">
        <v>167</v>
      </c>
      <c r="C28" s="644">
        <v>243.80261666666669</v>
      </c>
      <c r="D28" s="639">
        <v>211.51840000000001</v>
      </c>
      <c r="E28" s="497">
        <v>227.18049999999999</v>
      </c>
      <c r="F28" s="645" t="s">
        <v>1162</v>
      </c>
      <c r="G28" s="451">
        <v>75.5</v>
      </c>
      <c r="H28" s="645">
        <v>107.8612</v>
      </c>
      <c r="I28" s="645">
        <v>120.8266</v>
      </c>
      <c r="J28" s="736">
        <v>107.92310000000001</v>
      </c>
      <c r="K28" s="737">
        <v>123.4053</v>
      </c>
      <c r="L28" s="737">
        <v>98.543599999999998</v>
      </c>
      <c r="M28" s="737">
        <v>109.06</v>
      </c>
      <c r="N28" s="737">
        <v>124.46899999999999</v>
      </c>
      <c r="O28" s="737">
        <v>141.4588</v>
      </c>
      <c r="P28" s="737">
        <v>125.96339999999999</v>
      </c>
    </row>
    <row r="29" spans="1:16" ht="25.5" x14ac:dyDescent="0.25">
      <c r="A29" s="70">
        <v>27</v>
      </c>
      <c r="B29" s="268" t="s">
        <v>168</v>
      </c>
      <c r="C29" s="644">
        <v>125.17277499999999</v>
      </c>
      <c r="D29" s="639">
        <v>153.99160000000001</v>
      </c>
      <c r="E29" s="497">
        <v>163.39510000000001</v>
      </c>
      <c r="F29" s="497">
        <v>120.7</v>
      </c>
      <c r="G29" s="451">
        <v>87.4</v>
      </c>
      <c r="H29" s="645">
        <v>98.103300000000004</v>
      </c>
      <c r="I29" s="645">
        <v>110.30370000000001</v>
      </c>
      <c r="J29" s="736">
        <v>109.7672</v>
      </c>
      <c r="K29" s="737">
        <v>106.5132</v>
      </c>
      <c r="L29" s="737">
        <v>105.94289999999999</v>
      </c>
      <c r="M29" s="737">
        <v>109.16889999999999</v>
      </c>
      <c r="N29" s="737">
        <v>75.977599999999995</v>
      </c>
      <c r="O29" s="737">
        <v>100.6691</v>
      </c>
      <c r="P29" s="737">
        <v>98.018600000000006</v>
      </c>
    </row>
    <row r="30" spans="1:16" ht="25.5" x14ac:dyDescent="0.25">
      <c r="A30" s="70">
        <v>28</v>
      </c>
      <c r="B30" s="268" t="s">
        <v>169</v>
      </c>
      <c r="C30" s="644">
        <v>128.01769166666668</v>
      </c>
      <c r="D30" s="639">
        <v>142.149</v>
      </c>
      <c r="E30" s="497">
        <v>102.77209999999999</v>
      </c>
      <c r="F30" s="497">
        <v>117.3</v>
      </c>
      <c r="G30" s="451">
        <v>108.1</v>
      </c>
      <c r="H30" s="645">
        <v>86.230699999999999</v>
      </c>
      <c r="I30" s="645">
        <v>88.349699999999999</v>
      </c>
      <c r="J30" s="736">
        <v>207.1412</v>
      </c>
      <c r="K30" s="737">
        <v>181.40299999999999</v>
      </c>
      <c r="L30" s="737">
        <v>92.479600000000005</v>
      </c>
      <c r="M30" s="737">
        <v>118.87649999999999</v>
      </c>
      <c r="N30" s="737">
        <v>100.989</v>
      </c>
      <c r="O30" s="737">
        <v>102.08920000000001</v>
      </c>
      <c r="P30" s="737">
        <v>142.47739999999999</v>
      </c>
    </row>
    <row r="31" spans="1:16" ht="51" x14ac:dyDescent="0.25">
      <c r="A31" s="70">
        <v>29</v>
      </c>
      <c r="B31" s="268" t="s">
        <v>170</v>
      </c>
      <c r="C31" s="644">
        <v>116.77940833333332</v>
      </c>
      <c r="D31" s="639">
        <v>111.2522</v>
      </c>
      <c r="E31" s="497">
        <v>101.36369999999999</v>
      </c>
      <c r="F31" s="497">
        <v>146.5</v>
      </c>
      <c r="G31" s="451">
        <v>110.2</v>
      </c>
      <c r="H31" s="645">
        <v>126.3676</v>
      </c>
      <c r="I31" s="645">
        <v>121.8314</v>
      </c>
      <c r="J31" s="736">
        <v>124.087</v>
      </c>
      <c r="K31" s="737">
        <v>127.7552</v>
      </c>
      <c r="L31" s="737">
        <v>118.4006</v>
      </c>
      <c r="M31" s="737">
        <v>119.1446</v>
      </c>
      <c r="N31" s="737">
        <v>103.6484</v>
      </c>
      <c r="O31" s="737">
        <v>120.8528</v>
      </c>
      <c r="P31" s="737">
        <v>122.9744</v>
      </c>
    </row>
    <row r="32" spans="1:16" ht="25.5" x14ac:dyDescent="0.25">
      <c r="A32" s="70">
        <v>30</v>
      </c>
      <c r="B32" s="268" t="s">
        <v>171</v>
      </c>
      <c r="C32" s="644">
        <v>93.897800000000004</v>
      </c>
      <c r="D32" s="639">
        <v>158.82730000000001</v>
      </c>
      <c r="E32" s="497">
        <v>109.0408</v>
      </c>
      <c r="F32" s="497">
        <v>111.9</v>
      </c>
      <c r="G32" s="451">
        <v>61</v>
      </c>
      <c r="H32" s="645">
        <v>63.997399999999999</v>
      </c>
      <c r="I32" s="645">
        <v>74.380200000000002</v>
      </c>
      <c r="J32" s="736">
        <v>101.4051</v>
      </c>
      <c r="K32" s="737">
        <v>102.7021</v>
      </c>
      <c r="L32" s="737">
        <v>113.7102</v>
      </c>
      <c r="M32" s="737">
        <v>113.98699999999999</v>
      </c>
      <c r="N32" s="737">
        <v>108.3017</v>
      </c>
      <c r="O32" s="737">
        <v>118.4151</v>
      </c>
      <c r="P32" s="737">
        <v>124.0274</v>
      </c>
    </row>
    <row r="33" spans="1:16" ht="25.5" x14ac:dyDescent="0.25">
      <c r="A33" s="70">
        <v>31</v>
      </c>
      <c r="B33" s="268" t="s">
        <v>172</v>
      </c>
      <c r="C33" s="644">
        <v>95.817200000000014</v>
      </c>
      <c r="D33" s="639">
        <v>100.1995</v>
      </c>
      <c r="E33" s="497">
        <v>104.99930000000001</v>
      </c>
      <c r="F33" s="497">
        <v>94.7</v>
      </c>
      <c r="G33" s="451">
        <v>98.7</v>
      </c>
      <c r="H33" s="645">
        <v>110.11750000000001</v>
      </c>
      <c r="I33" s="645">
        <v>118.2589</v>
      </c>
      <c r="J33" s="736">
        <v>125.94499999999999</v>
      </c>
      <c r="K33" s="737">
        <v>137.9427</v>
      </c>
      <c r="L33" s="737">
        <v>116.3907</v>
      </c>
      <c r="M33" s="737">
        <v>107.27370000000001</v>
      </c>
      <c r="N33" s="737">
        <v>64.588300000000004</v>
      </c>
      <c r="O33" s="737">
        <v>99.413700000000006</v>
      </c>
      <c r="P33" s="737">
        <v>115.84099999999999</v>
      </c>
    </row>
    <row r="34" spans="1:16" ht="25.5" x14ac:dyDescent="0.25">
      <c r="A34" s="70">
        <v>32</v>
      </c>
      <c r="B34" s="268" t="s">
        <v>173</v>
      </c>
      <c r="C34" s="644">
        <v>89.517375000000015</v>
      </c>
      <c r="D34" s="639">
        <v>80.760800000000003</v>
      </c>
      <c r="E34" s="497">
        <v>76.614199999999997</v>
      </c>
      <c r="F34" s="497">
        <v>94.9</v>
      </c>
      <c r="G34" s="451">
        <v>80.2</v>
      </c>
      <c r="H34" s="645">
        <v>67.694199999999995</v>
      </c>
      <c r="I34" s="645">
        <v>80.084299999999999</v>
      </c>
      <c r="J34" s="736">
        <v>143.9042</v>
      </c>
      <c r="K34" s="737">
        <v>178.55699999999999</v>
      </c>
      <c r="L34" s="737">
        <v>138.59739999999999</v>
      </c>
      <c r="M34" s="737">
        <v>106.369</v>
      </c>
      <c r="N34" s="737">
        <v>78.958600000000004</v>
      </c>
      <c r="O34" s="737">
        <v>73.6374</v>
      </c>
      <c r="P34" s="737">
        <v>109.1384</v>
      </c>
    </row>
    <row r="35" spans="1:16" ht="25.5" x14ac:dyDescent="0.25">
      <c r="A35" s="70">
        <v>33</v>
      </c>
      <c r="B35" s="268" t="s">
        <v>174</v>
      </c>
      <c r="C35" s="644">
        <v>112.44965833333333</v>
      </c>
      <c r="D35" s="639">
        <v>104.2623</v>
      </c>
      <c r="E35" s="497">
        <v>130.26859999999999</v>
      </c>
      <c r="F35" s="497">
        <v>136.5</v>
      </c>
      <c r="G35" s="451">
        <v>43.5</v>
      </c>
      <c r="H35" s="645">
        <v>76.834500000000006</v>
      </c>
      <c r="I35" s="645">
        <v>95.262900000000002</v>
      </c>
      <c r="J35" s="736">
        <v>102.1298</v>
      </c>
      <c r="K35" s="737">
        <v>85.402500000000003</v>
      </c>
      <c r="L35" s="737">
        <v>140.39510000000001</v>
      </c>
      <c r="M35" s="737">
        <v>99.392499999999998</v>
      </c>
      <c r="N35" s="737">
        <v>167.75040000000001</v>
      </c>
      <c r="O35" s="737">
        <v>284.43259999999998</v>
      </c>
      <c r="P35" s="737" t="s">
        <v>1252</v>
      </c>
    </row>
    <row r="36" spans="1:16" x14ac:dyDescent="0.25">
      <c r="A36" s="413"/>
      <c r="B36" s="412"/>
      <c r="C36" s="639"/>
      <c r="D36" s="138"/>
      <c r="E36" s="138"/>
      <c r="F36" s="138"/>
      <c r="G36" s="647"/>
      <c r="H36" s="89"/>
      <c r="I36" s="89"/>
      <c r="J36" s="645"/>
      <c r="K36" s="138"/>
      <c r="L36" s="89"/>
      <c r="M36" s="737"/>
      <c r="N36" s="873"/>
      <c r="O36" s="737"/>
      <c r="P36" s="737"/>
    </row>
    <row r="37" spans="1:16" ht="38.25" x14ac:dyDescent="0.25">
      <c r="A37" s="70" t="s">
        <v>175</v>
      </c>
      <c r="B37" s="268" t="s">
        <v>176</v>
      </c>
      <c r="C37" s="644">
        <v>92.488875000000007</v>
      </c>
      <c r="D37" s="639">
        <v>73.216800000000006</v>
      </c>
      <c r="E37" s="497">
        <v>100.70829999999999</v>
      </c>
      <c r="F37" s="497">
        <v>122.5</v>
      </c>
      <c r="G37" s="713">
        <v>123.7</v>
      </c>
      <c r="H37" s="645">
        <v>129.48599999999999</v>
      </c>
      <c r="I37" s="645">
        <v>158.9949</v>
      </c>
      <c r="J37" s="736">
        <v>140.5804</v>
      </c>
      <c r="K37" s="738">
        <v>116.5531</v>
      </c>
      <c r="L37" s="737">
        <v>117.5</v>
      </c>
      <c r="M37" s="737">
        <v>124.8815</v>
      </c>
      <c r="N37" s="737">
        <v>106.4679</v>
      </c>
      <c r="O37" s="737">
        <v>98.726600000000005</v>
      </c>
      <c r="P37" s="737">
        <v>87.069800000000001</v>
      </c>
    </row>
    <row r="38" spans="1:16" s="67" customFormat="1" ht="38.25" x14ac:dyDescent="0.25">
      <c r="A38" s="448">
        <v>35</v>
      </c>
      <c r="B38" s="449" t="s">
        <v>176</v>
      </c>
      <c r="C38" s="450">
        <v>92.488908333333328</v>
      </c>
      <c r="D38" s="499">
        <v>73.216899999999995</v>
      </c>
      <c r="E38" s="498">
        <v>100.70829999999999</v>
      </c>
      <c r="F38" s="498">
        <v>122.5</v>
      </c>
      <c r="G38" s="714">
        <v>123.7</v>
      </c>
      <c r="H38" s="672">
        <v>129.48609999999999</v>
      </c>
      <c r="I38" s="672">
        <v>158.9949</v>
      </c>
      <c r="J38" s="708">
        <v>140.5804</v>
      </c>
      <c r="K38" s="739">
        <v>116.5531</v>
      </c>
      <c r="L38" s="770">
        <v>117.5</v>
      </c>
      <c r="M38" s="770">
        <v>124.88160000000001</v>
      </c>
      <c r="N38" s="770">
        <v>106.4679</v>
      </c>
      <c r="O38" s="770">
        <v>98.726699999999994</v>
      </c>
      <c r="P38" s="770">
        <v>87.069800000000001</v>
      </c>
    </row>
    <row r="39" spans="1:16" x14ac:dyDescent="0.25">
      <c r="A39" s="73"/>
      <c r="B39" s="74"/>
      <c r="C39" s="75"/>
    </row>
    <row r="40" spans="1:16" ht="15.75" x14ac:dyDescent="0.25">
      <c r="A40" s="149" t="s">
        <v>1111</v>
      </c>
      <c r="B40" s="149"/>
      <c r="C40" s="193"/>
    </row>
    <row r="41" spans="1:16" x14ac:dyDescent="0.25">
      <c r="A41" s="768" t="s">
        <v>1112</v>
      </c>
      <c r="B41" s="149"/>
      <c r="C41" s="86"/>
    </row>
    <row r="43" spans="1:16" ht="15.75" x14ac:dyDescent="0.25">
      <c r="A43" s="149" t="s">
        <v>1113</v>
      </c>
      <c r="B43" s="149"/>
    </row>
    <row r="44" spans="1:16" x14ac:dyDescent="0.25">
      <c r="A44" s="768" t="s">
        <v>287</v>
      </c>
      <c r="B44" s="149"/>
    </row>
  </sheetData>
  <mergeCells count="4">
    <mergeCell ref="A4:B5"/>
    <mergeCell ref="C4:C5"/>
    <mergeCell ref="D4:F4"/>
    <mergeCell ref="G4:P4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A7" sqref="A7:E21"/>
    </sheetView>
  </sheetViews>
  <sheetFormatPr defaultRowHeight="12.75" x14ac:dyDescent="0.2"/>
  <cols>
    <col min="1" max="1" width="10.42578125" style="147" customWidth="1"/>
    <col min="2" max="2" width="12.7109375" style="147" customWidth="1"/>
    <col min="3" max="3" width="16.140625" style="147" customWidth="1"/>
    <col min="4" max="4" width="17.140625" style="147" customWidth="1"/>
    <col min="5" max="5" width="12.28515625" style="147" customWidth="1"/>
    <col min="6" max="16384" width="9.140625" style="147"/>
  </cols>
  <sheetData>
    <row r="1" spans="1:14" x14ac:dyDescent="0.2">
      <c r="A1" s="194" t="s">
        <v>299</v>
      </c>
    </row>
    <row r="2" spans="1:14" x14ac:dyDescent="0.2">
      <c r="A2" s="182" t="s">
        <v>669</v>
      </c>
      <c r="C2" s="195"/>
    </row>
    <row r="3" spans="1:14" ht="15" x14ac:dyDescent="0.2">
      <c r="A3" s="196"/>
      <c r="E3" s="133" t="s">
        <v>996</v>
      </c>
    </row>
    <row r="4" spans="1:14" ht="25.5" x14ac:dyDescent="0.2">
      <c r="A4" s="1025"/>
      <c r="B4" s="197" t="s">
        <v>300</v>
      </c>
      <c r="C4" s="197" t="s">
        <v>301</v>
      </c>
      <c r="D4" s="197" t="s">
        <v>302</v>
      </c>
      <c r="E4" s="198" t="s">
        <v>303</v>
      </c>
    </row>
    <row r="5" spans="1:14" ht="25.5" x14ac:dyDescent="0.25">
      <c r="A5" s="1026"/>
      <c r="B5" s="113" t="s">
        <v>559</v>
      </c>
      <c r="C5" s="199" t="s">
        <v>304</v>
      </c>
      <c r="D5" s="199" t="s">
        <v>305</v>
      </c>
      <c r="E5" s="200" t="s">
        <v>306</v>
      </c>
      <c r="H5"/>
      <c r="I5"/>
      <c r="J5"/>
      <c r="K5"/>
      <c r="L5"/>
      <c r="M5"/>
      <c r="N5"/>
    </row>
    <row r="6" spans="1:14" ht="15" x14ac:dyDescent="0.25">
      <c r="A6" s="492">
        <v>2017</v>
      </c>
      <c r="B6" s="146"/>
      <c r="C6" s="154"/>
      <c r="D6" s="154"/>
      <c r="E6" s="154"/>
      <c r="H6"/>
      <c r="I6"/>
      <c r="J6"/>
      <c r="K6"/>
      <c r="L6"/>
      <c r="M6"/>
      <c r="N6"/>
    </row>
    <row r="7" spans="1:14" ht="15" x14ac:dyDescent="0.25">
      <c r="A7" s="212" t="s">
        <v>608</v>
      </c>
      <c r="B7" s="146">
        <v>113.41448677789366</v>
      </c>
      <c r="C7" s="146">
        <v>108.0290759793463</v>
      </c>
      <c r="D7" s="146">
        <v>113.41448677789366</v>
      </c>
      <c r="E7" s="146">
        <v>109.73353506531564</v>
      </c>
      <c r="H7"/>
      <c r="I7"/>
      <c r="J7"/>
      <c r="K7"/>
      <c r="L7"/>
      <c r="M7"/>
      <c r="N7"/>
    </row>
    <row r="8" spans="1:14" s="138" customFormat="1" ht="15" x14ac:dyDescent="0.25">
      <c r="A8" s="212" t="s">
        <v>609</v>
      </c>
      <c r="B8" s="635">
        <v>121.47925522769332</v>
      </c>
      <c r="C8" s="146">
        <v>113.53792987841614</v>
      </c>
      <c r="D8" s="146">
        <v>121.47925522769332</v>
      </c>
      <c r="E8" s="146">
        <v>111.10028407450181</v>
      </c>
      <c r="H8"/>
      <c r="I8"/>
      <c r="J8"/>
      <c r="K8"/>
      <c r="L8"/>
      <c r="M8"/>
      <c r="N8"/>
    </row>
    <row r="9" spans="1:14" ht="15" x14ac:dyDescent="0.25">
      <c r="A9" s="771" t="s">
        <v>610</v>
      </c>
      <c r="B9" s="649">
        <v>119.0996961215764</v>
      </c>
      <c r="C9" s="146">
        <v>110.91757748880912</v>
      </c>
      <c r="D9" s="146">
        <v>119.0996961215764</v>
      </c>
      <c r="E9" s="146">
        <v>111.80385366824243</v>
      </c>
      <c r="H9"/>
      <c r="I9"/>
      <c r="J9"/>
      <c r="K9"/>
      <c r="L9"/>
      <c r="M9"/>
      <c r="N9"/>
    </row>
    <row r="10" spans="1:14" ht="15" x14ac:dyDescent="0.25">
      <c r="A10" s="771"/>
      <c r="B10" s="138"/>
      <c r="C10" s="146"/>
      <c r="D10" s="146"/>
      <c r="E10" s="146"/>
      <c r="H10"/>
      <c r="I10"/>
      <c r="J10"/>
      <c r="K10"/>
      <c r="L10"/>
      <c r="M10"/>
      <c r="N10"/>
    </row>
    <row r="11" spans="1:14" ht="15" x14ac:dyDescent="0.25">
      <c r="A11" s="857">
        <v>2018</v>
      </c>
      <c r="B11" s="146"/>
      <c r="C11" s="146"/>
      <c r="D11" s="146"/>
      <c r="E11" s="146"/>
      <c r="H11"/>
      <c r="I11"/>
      <c r="J11"/>
      <c r="K11"/>
      <c r="L11"/>
      <c r="M11"/>
      <c r="N11"/>
    </row>
    <row r="12" spans="1:14" ht="15" x14ac:dyDescent="0.25">
      <c r="A12" s="212" t="s">
        <v>611</v>
      </c>
      <c r="B12" s="284">
        <v>94.1</v>
      </c>
      <c r="C12" s="146">
        <v>110.84281406023254</v>
      </c>
      <c r="D12" s="146">
        <v>94.101202400000005</v>
      </c>
      <c r="E12" s="146">
        <v>112.89719150894761</v>
      </c>
      <c r="H12"/>
      <c r="I12"/>
      <c r="J12"/>
      <c r="K12"/>
      <c r="L12"/>
      <c r="M12"/>
      <c r="N12"/>
    </row>
    <row r="13" spans="1:14" ht="15" x14ac:dyDescent="0.25">
      <c r="A13" s="212" t="s">
        <v>612</v>
      </c>
      <c r="B13" s="647">
        <v>107.2</v>
      </c>
      <c r="C13" s="146">
        <v>116.61114492384712</v>
      </c>
      <c r="D13" s="146">
        <v>107.2184192</v>
      </c>
      <c r="E13" s="146">
        <v>114.96952387271789</v>
      </c>
      <c r="H13"/>
      <c r="I13"/>
      <c r="J13"/>
      <c r="K13"/>
      <c r="L13"/>
      <c r="M13"/>
      <c r="N13"/>
    </row>
    <row r="14" spans="1:14" s="138" customFormat="1" ht="15" x14ac:dyDescent="0.25">
      <c r="A14" s="212" t="s">
        <v>613</v>
      </c>
      <c r="B14" s="154">
        <v>121.24601989999999</v>
      </c>
      <c r="C14" s="146">
        <v>117.53950424236797</v>
      </c>
      <c r="D14" s="146">
        <v>121.24601989999999</v>
      </c>
      <c r="E14" s="146">
        <v>116.62601579624679</v>
      </c>
      <c r="H14"/>
      <c r="I14"/>
      <c r="J14"/>
      <c r="K14"/>
      <c r="L14"/>
      <c r="M14"/>
      <c r="N14"/>
    </row>
    <row r="15" spans="1:14" s="138" customFormat="1" ht="15" x14ac:dyDescent="0.25">
      <c r="A15" s="212" t="s">
        <v>777</v>
      </c>
      <c r="B15" s="146">
        <v>111.7325404</v>
      </c>
      <c r="C15" s="146">
        <v>115.84309351973614</v>
      </c>
      <c r="D15" s="146">
        <v>111.7325404</v>
      </c>
      <c r="E15" s="146">
        <v>117.38472863512597</v>
      </c>
      <c r="H15"/>
      <c r="I15"/>
      <c r="J15"/>
      <c r="K15"/>
      <c r="L15"/>
      <c r="M15"/>
      <c r="N15"/>
    </row>
    <row r="16" spans="1:14" s="138" customFormat="1" ht="15" x14ac:dyDescent="0.25">
      <c r="A16" s="212" t="s">
        <v>604</v>
      </c>
      <c r="B16" s="154">
        <v>122.3</v>
      </c>
      <c r="C16" s="146">
        <v>122.42692454455586</v>
      </c>
      <c r="D16" s="146">
        <v>122.305149</v>
      </c>
      <c r="E16" s="146">
        <v>116.89636344056871</v>
      </c>
      <c r="H16"/>
      <c r="I16"/>
      <c r="J16"/>
      <c r="K16"/>
      <c r="L16"/>
      <c r="M16"/>
      <c r="N16"/>
    </row>
    <row r="17" spans="1:14" ht="15" x14ac:dyDescent="0.25">
      <c r="A17" s="212" t="s">
        <v>605</v>
      </c>
      <c r="B17" s="138">
        <v>113.2</v>
      </c>
      <c r="C17" s="146">
        <v>109.67579947907079</v>
      </c>
      <c r="D17" s="146">
        <v>113.2173773</v>
      </c>
      <c r="E17" s="146">
        <v>115.21515506398475</v>
      </c>
      <c r="H17"/>
      <c r="I17"/>
      <c r="J17"/>
      <c r="K17"/>
      <c r="L17"/>
      <c r="M17"/>
      <c r="N17"/>
    </row>
    <row r="18" spans="1:14" ht="15" x14ac:dyDescent="0.25">
      <c r="A18" s="212" t="s">
        <v>653</v>
      </c>
      <c r="B18" s="138">
        <v>123.5</v>
      </c>
      <c r="C18" s="146">
        <v>118.90200254800105</v>
      </c>
      <c r="D18" s="146">
        <v>123.46007059999999</v>
      </c>
      <c r="E18" s="146">
        <v>113.54521606860627</v>
      </c>
      <c r="H18"/>
      <c r="I18"/>
      <c r="J18"/>
      <c r="K18"/>
      <c r="L18"/>
      <c r="M18"/>
      <c r="N18"/>
    </row>
    <row r="19" spans="1:14" ht="15" x14ac:dyDescent="0.25">
      <c r="A19" s="212" t="s">
        <v>606</v>
      </c>
      <c r="B19" s="147">
        <v>101.4</v>
      </c>
      <c r="C19" s="146">
        <v>107.42179874571428</v>
      </c>
      <c r="D19" s="146">
        <v>101.4429379</v>
      </c>
      <c r="E19" s="146">
        <v>112.14402275504303</v>
      </c>
      <c r="H19"/>
      <c r="I19"/>
      <c r="J19"/>
      <c r="K19"/>
      <c r="L19"/>
      <c r="M19"/>
      <c r="N19"/>
    </row>
    <row r="20" spans="1:14" s="138" customFormat="1" ht="18.75" customHeight="1" x14ac:dyDescent="0.25">
      <c r="A20" s="371" t="s">
        <v>1246</v>
      </c>
      <c r="B20" s="694">
        <v>115.6154508</v>
      </c>
      <c r="C20" s="146">
        <v>112.3464588735081</v>
      </c>
      <c r="D20" s="146">
        <v>115.6154508</v>
      </c>
      <c r="E20" s="146">
        <v>112.16746174217592</v>
      </c>
      <c r="H20"/>
      <c r="I20"/>
      <c r="J20"/>
      <c r="K20"/>
      <c r="L20"/>
      <c r="M20"/>
      <c r="N20"/>
    </row>
    <row r="21" spans="1:14" ht="15" x14ac:dyDescent="0.25">
      <c r="A21" s="212" t="s">
        <v>608</v>
      </c>
      <c r="B21" s="694">
        <v>120.0927741</v>
      </c>
      <c r="C21" s="716">
        <v>114.41117701641809</v>
      </c>
      <c r="D21" s="716">
        <v>120.0927741</v>
      </c>
      <c r="E21" s="716">
        <v>113.16327015964576</v>
      </c>
      <c r="H21"/>
      <c r="I21"/>
      <c r="J21"/>
      <c r="K21"/>
      <c r="L21"/>
      <c r="M21"/>
      <c r="N21"/>
    </row>
    <row r="22" spans="1:14" ht="15" x14ac:dyDescent="0.25">
      <c r="H22"/>
      <c r="I22"/>
      <c r="J22"/>
      <c r="K22"/>
      <c r="L22"/>
      <c r="M22"/>
      <c r="N22"/>
    </row>
    <row r="23" spans="1:14" ht="15.75" x14ac:dyDescent="0.25">
      <c r="A23" s="149" t="s">
        <v>1111</v>
      </c>
      <c r="B23" s="149"/>
      <c r="H23"/>
      <c r="I23"/>
      <c r="J23"/>
      <c r="K23"/>
      <c r="L23"/>
      <c r="M23"/>
      <c r="N23"/>
    </row>
    <row r="24" spans="1:14" ht="15" x14ac:dyDescent="0.25">
      <c r="A24" s="768" t="s">
        <v>1112</v>
      </c>
      <c r="B24" s="149"/>
      <c r="H24"/>
      <c r="I24"/>
      <c r="J24"/>
      <c r="K24"/>
      <c r="L24"/>
      <c r="M24"/>
      <c r="N24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B5" sqref="B5:F53"/>
    </sheetView>
  </sheetViews>
  <sheetFormatPr defaultRowHeight="16.5" x14ac:dyDescent="0.3"/>
  <cols>
    <col min="1" max="3" width="9.140625" style="87"/>
    <col min="4" max="4" width="10.5703125" style="87" bestFit="1" customWidth="1"/>
    <col min="5" max="5" width="11.28515625" style="7" customWidth="1"/>
    <col min="6" max="6" width="10.5703125" style="87" bestFit="1" customWidth="1"/>
    <col min="7" max="7" width="9.5703125" style="87" customWidth="1"/>
    <col min="8" max="16384" width="9.140625" style="87"/>
  </cols>
  <sheetData>
    <row r="1" spans="1:12" x14ac:dyDescent="0.3">
      <c r="A1" s="82" t="s">
        <v>1163</v>
      </c>
    </row>
    <row r="2" spans="1:12" x14ac:dyDescent="0.3">
      <c r="A2" s="91" t="s">
        <v>1164</v>
      </c>
    </row>
    <row r="4" spans="1:12" ht="77.25" x14ac:dyDescent="0.25">
      <c r="A4" s="147"/>
      <c r="B4" s="147"/>
      <c r="C4" s="298" t="s">
        <v>832</v>
      </c>
      <c r="D4" s="298" t="s">
        <v>833</v>
      </c>
      <c r="E4" s="506" t="s">
        <v>834</v>
      </c>
      <c r="F4" s="298" t="s">
        <v>835</v>
      </c>
      <c r="G4" s="298"/>
    </row>
    <row r="5" spans="1:12" ht="15" x14ac:dyDescent="0.25">
      <c r="A5" s="1027">
        <v>2014</v>
      </c>
      <c r="B5" s="507" t="s">
        <v>608</v>
      </c>
      <c r="C5" s="648">
        <v>108.07439271013068</v>
      </c>
      <c r="D5" s="636">
        <v>101.27604306533183</v>
      </c>
      <c r="E5" s="636">
        <v>108.07439271013068</v>
      </c>
      <c r="F5" s="636">
        <v>99.464018606454786</v>
      </c>
      <c r="G5" s="315"/>
      <c r="H5" s="475"/>
      <c r="I5" s="476"/>
      <c r="J5" s="437"/>
      <c r="K5" s="477"/>
      <c r="L5" s="477"/>
    </row>
    <row r="6" spans="1:12" ht="15" x14ac:dyDescent="0.25">
      <c r="A6" s="1027"/>
      <c r="B6" s="507" t="s">
        <v>609</v>
      </c>
      <c r="C6" s="648">
        <v>104.24175645960293</v>
      </c>
      <c r="D6" s="636">
        <v>97.279284478084051</v>
      </c>
      <c r="E6" s="636">
        <v>104.24175645960293</v>
      </c>
      <c r="F6" s="636">
        <v>98.68273861034865</v>
      </c>
      <c r="G6" s="315"/>
      <c r="H6" s="475"/>
      <c r="I6" s="476"/>
      <c r="J6" s="437"/>
      <c r="K6" s="477"/>
      <c r="L6" s="477"/>
    </row>
    <row r="7" spans="1:12" ht="15" x14ac:dyDescent="0.25">
      <c r="A7" s="1027"/>
      <c r="B7" s="507" t="s">
        <v>610</v>
      </c>
      <c r="C7" s="648">
        <v>104.03214709081354</v>
      </c>
      <c r="D7" s="636">
        <v>97.353851190771437</v>
      </c>
      <c r="E7" s="636">
        <v>104.03214709081354</v>
      </c>
      <c r="F7" s="636">
        <v>98.417166349483949</v>
      </c>
      <c r="G7" s="315"/>
      <c r="H7" s="475"/>
      <c r="I7" s="476"/>
      <c r="J7" s="437"/>
      <c r="K7" s="477"/>
      <c r="L7" s="477"/>
    </row>
    <row r="8" spans="1:12" ht="15" x14ac:dyDescent="0.25">
      <c r="A8" s="1027"/>
      <c r="B8" s="507" t="s">
        <v>611</v>
      </c>
      <c r="C8" s="648">
        <v>84.716328891195914</v>
      </c>
      <c r="D8" s="636">
        <v>99.050763376588549</v>
      </c>
      <c r="E8" s="636">
        <v>84.716328891195914</v>
      </c>
      <c r="F8" s="636">
        <v>99.345012664092067</v>
      </c>
      <c r="G8" s="315"/>
      <c r="H8" s="475"/>
      <c r="I8" s="476"/>
      <c r="J8" s="437"/>
      <c r="K8" s="477"/>
      <c r="L8" s="477"/>
    </row>
    <row r="9" spans="1:12" ht="15" x14ac:dyDescent="0.25">
      <c r="A9" s="1028">
        <v>2015</v>
      </c>
      <c r="B9" s="507" t="s">
        <v>612</v>
      </c>
      <c r="C9" s="648">
        <v>93.365327505501625</v>
      </c>
      <c r="D9" s="636">
        <v>103.47444576472945</v>
      </c>
      <c r="E9" s="636">
        <v>93.365327505501625</v>
      </c>
      <c r="F9" s="636">
        <v>99.682861425137915</v>
      </c>
      <c r="G9" s="315"/>
      <c r="H9" s="437"/>
      <c r="I9" s="477"/>
      <c r="J9" s="477"/>
    </row>
    <row r="10" spans="1:12" ht="15" x14ac:dyDescent="0.25">
      <c r="A10" s="1028"/>
      <c r="B10" s="507" t="s">
        <v>613</v>
      </c>
      <c r="C10" s="648">
        <v>96.491348085487701</v>
      </c>
      <c r="D10" s="636">
        <v>95.543824172603323</v>
      </c>
      <c r="E10" s="636">
        <v>96.491348085487701</v>
      </c>
      <c r="F10" s="636">
        <v>99.000135984821483</v>
      </c>
      <c r="G10" s="481"/>
    </row>
    <row r="11" spans="1:12" ht="15" x14ac:dyDescent="0.25">
      <c r="A11" s="1028"/>
      <c r="B11" s="507" t="s">
        <v>614</v>
      </c>
      <c r="C11" s="648">
        <v>94.914471150862511</v>
      </c>
      <c r="D11" s="636">
        <v>99.09697103079688</v>
      </c>
      <c r="E11" s="636">
        <v>94.914471150862511</v>
      </c>
      <c r="F11" s="636">
        <v>99.44485569204933</v>
      </c>
      <c r="G11" s="481"/>
    </row>
    <row r="12" spans="1:12" ht="15" x14ac:dyDescent="0.25">
      <c r="A12" s="1028"/>
      <c r="B12" s="507" t="s">
        <v>604</v>
      </c>
      <c r="C12" s="648">
        <v>101.00124269460473</v>
      </c>
      <c r="D12" s="636">
        <v>102.05699568147915</v>
      </c>
      <c r="E12" s="636">
        <v>101.00124269460473</v>
      </c>
      <c r="F12" s="636">
        <v>101.01102367037225</v>
      </c>
      <c r="G12" s="481"/>
    </row>
    <row r="13" spans="1:12" ht="15" x14ac:dyDescent="0.25">
      <c r="A13" s="1028"/>
      <c r="B13" s="507" t="s">
        <v>605</v>
      </c>
      <c r="C13" s="648">
        <v>106.57105403931895</v>
      </c>
      <c r="D13" s="636">
        <v>102.84006287876204</v>
      </c>
      <c r="E13" s="636">
        <v>106.57105403931895</v>
      </c>
      <c r="F13" s="636">
        <v>101.90097341523784</v>
      </c>
      <c r="G13" s="481"/>
    </row>
    <row r="14" spans="1:12" ht="15" x14ac:dyDescent="0.25">
      <c r="A14" s="1028"/>
      <c r="B14" s="507" t="s">
        <v>942</v>
      </c>
      <c r="C14" s="648">
        <v>105.63381729109906</v>
      </c>
      <c r="D14" s="636">
        <v>101.59912895190924</v>
      </c>
      <c r="E14" s="636">
        <v>105.63381729109906</v>
      </c>
      <c r="F14" s="636">
        <v>101.64834138848936</v>
      </c>
      <c r="G14" s="481"/>
    </row>
    <row r="15" spans="1:12" ht="15" x14ac:dyDescent="0.25">
      <c r="A15" s="1028"/>
      <c r="B15" s="212" t="s">
        <v>606</v>
      </c>
      <c r="C15" s="648">
        <v>98.03196098311912</v>
      </c>
      <c r="D15" s="636">
        <v>101.59829889325556</v>
      </c>
      <c r="E15" s="636">
        <v>98.03196098311912</v>
      </c>
      <c r="F15" s="636">
        <v>100.77490849202351</v>
      </c>
      <c r="G15" s="481"/>
    </row>
    <row r="16" spans="1:12" ht="15" x14ac:dyDescent="0.25">
      <c r="A16" s="1028"/>
      <c r="B16" s="212" t="s">
        <v>607</v>
      </c>
      <c r="C16" s="648">
        <v>102.17467180904399</v>
      </c>
      <c r="D16" s="636">
        <v>98.308492567988253</v>
      </c>
      <c r="E16" s="636">
        <v>102.17467180904399</v>
      </c>
      <c r="F16" s="636">
        <v>100.0305507339843</v>
      </c>
      <c r="G16" s="481"/>
    </row>
    <row r="17" spans="1:10" ht="15" x14ac:dyDescent="0.25">
      <c r="A17" s="1028"/>
      <c r="B17" s="212" t="s">
        <v>608</v>
      </c>
      <c r="C17" s="648">
        <v>106.97293255121048</v>
      </c>
      <c r="D17" s="636">
        <v>100.79064704722262</v>
      </c>
      <c r="E17" s="636">
        <v>106.97293255121048</v>
      </c>
      <c r="F17" s="636">
        <v>99.690223733877346</v>
      </c>
      <c r="G17" s="481"/>
    </row>
    <row r="18" spans="1:10" ht="15" x14ac:dyDescent="0.25">
      <c r="A18" s="1028"/>
      <c r="B18" s="212" t="s">
        <v>609</v>
      </c>
      <c r="C18" s="648">
        <v>106.67915374609471</v>
      </c>
      <c r="D18" s="636">
        <v>99.635629257754474</v>
      </c>
      <c r="E18" s="636">
        <v>106.67915374609471</v>
      </c>
      <c r="F18" s="636">
        <v>98.74604316650678</v>
      </c>
      <c r="G18" s="481"/>
    </row>
    <row r="19" spans="1:10" ht="15" x14ac:dyDescent="0.25">
      <c r="A19" s="1028"/>
      <c r="B19" s="507" t="s">
        <v>610</v>
      </c>
      <c r="C19" s="648">
        <v>103.44769125246111</v>
      </c>
      <c r="D19" s="636">
        <v>96.674998792087223</v>
      </c>
      <c r="E19" s="636">
        <v>103.44769125246111</v>
      </c>
      <c r="F19" s="636">
        <v>97.100226980613641</v>
      </c>
      <c r="G19" s="481"/>
      <c r="I19" s="478"/>
      <c r="J19" s="436"/>
    </row>
    <row r="20" spans="1:10" ht="15" x14ac:dyDescent="0.25">
      <c r="A20" s="1028"/>
      <c r="B20" s="507" t="s">
        <v>611</v>
      </c>
      <c r="C20" s="648">
        <v>79.357941885666833</v>
      </c>
      <c r="D20" s="636">
        <v>93.303998157485694</v>
      </c>
      <c r="E20" s="636">
        <v>79.357941885666833</v>
      </c>
      <c r="F20" s="636">
        <v>96.756917928760132</v>
      </c>
      <c r="G20" s="481"/>
      <c r="I20" s="478"/>
      <c r="J20" s="436"/>
    </row>
    <row r="21" spans="1:10" ht="15" x14ac:dyDescent="0.25">
      <c r="A21" s="1028">
        <v>2016</v>
      </c>
      <c r="B21" s="507" t="s">
        <v>612</v>
      </c>
      <c r="C21" s="648">
        <v>97.897854069612876</v>
      </c>
      <c r="D21" s="636">
        <v>107.69831481062592</v>
      </c>
      <c r="E21" s="636">
        <v>97.897854069612876</v>
      </c>
      <c r="F21" s="636">
        <v>107.69524506427035</v>
      </c>
      <c r="G21" s="481"/>
      <c r="I21" s="478"/>
      <c r="J21" s="436"/>
    </row>
    <row r="22" spans="1:10" ht="15" x14ac:dyDescent="0.25">
      <c r="A22" s="1028"/>
      <c r="B22" s="507" t="s">
        <v>613</v>
      </c>
      <c r="C22" s="648">
        <v>117.91310165549666</v>
      </c>
      <c r="D22" s="636">
        <v>115.54076517407579</v>
      </c>
      <c r="E22" s="636">
        <v>117.91310165549666</v>
      </c>
      <c r="F22" s="636">
        <v>108.86468746578396</v>
      </c>
      <c r="G22" s="481"/>
      <c r="I22" s="478"/>
      <c r="J22" s="436"/>
    </row>
    <row r="23" spans="1:10" ht="15" x14ac:dyDescent="0.25">
      <c r="A23" s="1028"/>
      <c r="B23" s="507" t="s">
        <v>614</v>
      </c>
      <c r="C23" s="648">
        <v>97.628693702010324</v>
      </c>
      <c r="D23" s="636">
        <v>102.02859807344281</v>
      </c>
      <c r="E23" s="636">
        <v>97.628693702010324</v>
      </c>
      <c r="F23" s="636">
        <v>107.70357793567048</v>
      </c>
      <c r="G23" s="481"/>
      <c r="I23" s="478"/>
      <c r="J23" s="436"/>
    </row>
    <row r="24" spans="1:10" ht="15" x14ac:dyDescent="0.25">
      <c r="A24" s="1028"/>
      <c r="B24" s="507" t="s">
        <v>604</v>
      </c>
      <c r="C24" s="648">
        <v>107.79309385294471</v>
      </c>
      <c r="D24" s="636">
        <v>108.86208322452796</v>
      </c>
      <c r="E24" s="636">
        <v>107.79309385294471</v>
      </c>
      <c r="F24" s="636">
        <v>107.06330163916002</v>
      </c>
      <c r="G24" s="481"/>
      <c r="I24" s="478"/>
      <c r="J24" s="436"/>
    </row>
    <row r="25" spans="1:10" ht="15" x14ac:dyDescent="0.25">
      <c r="A25" s="1028"/>
      <c r="B25" s="507" t="s">
        <v>605</v>
      </c>
      <c r="C25" s="648">
        <v>110.86897127015951</v>
      </c>
      <c r="D25" s="636">
        <v>107.00607395286308</v>
      </c>
      <c r="E25" s="636">
        <v>110.86897127015951</v>
      </c>
      <c r="F25" s="636">
        <v>107.43470146695408</v>
      </c>
      <c r="G25" s="481"/>
      <c r="I25" s="478"/>
      <c r="J25" s="436"/>
    </row>
    <row r="26" spans="1:10" ht="15" x14ac:dyDescent="0.25">
      <c r="A26" s="1028"/>
      <c r="B26" s="212" t="s">
        <v>742</v>
      </c>
      <c r="C26" s="648">
        <v>109.68388771350944</v>
      </c>
      <c r="D26" s="636">
        <v>105.94906435582669</v>
      </c>
      <c r="E26" s="636">
        <v>109.68388771350944</v>
      </c>
      <c r="F26" s="636">
        <v>108.66106464103915</v>
      </c>
      <c r="G26" s="481"/>
      <c r="I26" s="478"/>
      <c r="J26" s="436"/>
    </row>
    <row r="27" spans="1:10" ht="15" x14ac:dyDescent="0.25">
      <c r="A27" s="1028"/>
      <c r="B27" s="212" t="s">
        <v>606</v>
      </c>
      <c r="C27" s="648">
        <v>108.71874432166655</v>
      </c>
      <c r="D27" s="636">
        <v>113.27865075512811</v>
      </c>
      <c r="E27" s="636">
        <v>108.71874432166655</v>
      </c>
      <c r="F27" s="636">
        <v>110.43444153252508</v>
      </c>
      <c r="G27" s="481"/>
      <c r="I27" s="478"/>
      <c r="J27" s="436"/>
    </row>
    <row r="28" spans="1:10" ht="15" x14ac:dyDescent="0.25">
      <c r="A28" s="1028"/>
      <c r="B28" s="212" t="s">
        <v>607</v>
      </c>
      <c r="C28" s="648">
        <v>116.79907708214986</v>
      </c>
      <c r="D28" s="636">
        <v>112.65648657799484</v>
      </c>
      <c r="E28" s="636">
        <v>116.79907708214986</v>
      </c>
      <c r="F28" s="636">
        <v>110.52366025491094</v>
      </c>
      <c r="G28" s="481"/>
      <c r="I28" s="478"/>
      <c r="J28" s="436"/>
    </row>
    <row r="29" spans="1:10" ht="15" x14ac:dyDescent="0.25">
      <c r="A29" s="1028"/>
      <c r="B29" s="212" t="s">
        <v>608</v>
      </c>
      <c r="C29" s="648">
        <v>112.01124928795862</v>
      </c>
      <c r="D29" s="636">
        <v>106.22332678773584</v>
      </c>
      <c r="E29" s="636">
        <v>112.01124928795862</v>
      </c>
      <c r="F29" s="636">
        <v>109.43423220739474</v>
      </c>
      <c r="G29" s="481"/>
      <c r="I29" s="478"/>
      <c r="J29" s="436"/>
    </row>
    <row r="30" spans="1:10" ht="15" x14ac:dyDescent="0.25">
      <c r="A30" s="1028"/>
      <c r="B30" s="507" t="s">
        <v>609</v>
      </c>
      <c r="C30" s="648">
        <v>116.45140865207715</v>
      </c>
      <c r="D30" s="636">
        <v>108.74494841388766</v>
      </c>
      <c r="E30" s="636">
        <v>116.45140865207715</v>
      </c>
      <c r="F30" s="636">
        <v>109.98475755329488</v>
      </c>
      <c r="G30" s="481"/>
      <c r="I30" s="478"/>
      <c r="J30" s="436"/>
    </row>
    <row r="31" spans="1:10" ht="15" x14ac:dyDescent="0.25">
      <c r="A31" s="1028"/>
      <c r="B31" s="507" t="s">
        <v>610</v>
      </c>
      <c r="C31" s="648">
        <v>122.43239829761386</v>
      </c>
      <c r="D31" s="636">
        <v>114.05787876259545</v>
      </c>
      <c r="E31" s="636">
        <v>122.43239829761386</v>
      </c>
      <c r="F31" s="636">
        <v>111.68147018016872</v>
      </c>
      <c r="G31" s="481"/>
      <c r="I31" s="478"/>
      <c r="J31" s="436"/>
    </row>
    <row r="32" spans="1:10" s="89" customFormat="1" ht="15" x14ac:dyDescent="0.25">
      <c r="A32" s="1028"/>
      <c r="B32" s="507" t="s">
        <v>611</v>
      </c>
      <c r="C32" s="648">
        <v>95.812000079192487</v>
      </c>
      <c r="D32" s="636">
        <v>112.64513124334459</v>
      </c>
      <c r="E32" s="636">
        <v>95.812000079192487</v>
      </c>
      <c r="F32" s="636">
        <v>112.16241627337553</v>
      </c>
      <c r="G32" s="481"/>
      <c r="I32" s="478"/>
      <c r="J32" s="436"/>
    </row>
    <row r="33" spans="1:10" ht="15" x14ac:dyDescent="0.25">
      <c r="A33" s="1028">
        <v>2017</v>
      </c>
      <c r="B33" s="507" t="s">
        <v>612</v>
      </c>
      <c r="C33" s="648">
        <v>101.90688961780468</v>
      </c>
      <c r="D33" s="636">
        <v>111.38772661546672</v>
      </c>
      <c r="E33" s="636">
        <v>101.90688961780468</v>
      </c>
      <c r="F33" s="636">
        <v>111.25136709389731</v>
      </c>
      <c r="G33" s="481"/>
      <c r="I33" s="478"/>
      <c r="J33" s="436"/>
    </row>
    <row r="34" spans="1:10" ht="15" customHeight="1" x14ac:dyDescent="0.25">
      <c r="A34" s="1028"/>
      <c r="B34" s="212" t="s">
        <v>613</v>
      </c>
      <c r="C34" s="648">
        <v>111.74620134262001</v>
      </c>
      <c r="D34" s="636">
        <v>108.75748844345758</v>
      </c>
      <c r="E34" s="636">
        <v>111.74620134262001</v>
      </c>
      <c r="F34" s="636">
        <v>110.11606274853946</v>
      </c>
      <c r="I34" s="478"/>
      <c r="J34" s="436"/>
    </row>
    <row r="35" spans="1:10" ht="15" customHeight="1" x14ac:dyDescent="0.25">
      <c r="A35" s="1028"/>
      <c r="B35" s="507" t="s">
        <v>614</v>
      </c>
      <c r="C35" s="648">
        <v>107.69955545174503</v>
      </c>
      <c r="D35" s="636">
        <v>112.111159589558</v>
      </c>
      <c r="E35" s="636">
        <v>107.69955545174503</v>
      </c>
      <c r="F35" s="636">
        <v>108.86288345903758</v>
      </c>
      <c r="I35" s="478"/>
      <c r="J35" s="436"/>
    </row>
    <row r="36" spans="1:10" ht="15" customHeight="1" x14ac:dyDescent="0.25">
      <c r="A36" s="1028"/>
      <c r="B36" s="507" t="s">
        <v>604</v>
      </c>
      <c r="C36" s="648">
        <v>100.90090837882792</v>
      </c>
      <c r="D36" s="636">
        <v>101.69003362481324</v>
      </c>
      <c r="E36" s="636">
        <v>100.90090837882792</v>
      </c>
      <c r="F36" s="636">
        <v>108.11697453930938</v>
      </c>
      <c r="I36" s="478"/>
      <c r="J36" s="436"/>
    </row>
    <row r="37" spans="1:10" ht="15" customHeight="1" x14ac:dyDescent="0.25">
      <c r="A37" s="1028"/>
      <c r="B37" s="507" t="s">
        <v>605</v>
      </c>
      <c r="C37" s="648">
        <v>118.46572992834037</v>
      </c>
      <c r="D37" s="636">
        <v>114.4866675745407</v>
      </c>
      <c r="E37" s="636">
        <v>118.46572992834037</v>
      </c>
      <c r="F37" s="636">
        <v>108.39888740937764</v>
      </c>
      <c r="I37" s="478"/>
      <c r="J37" s="436"/>
    </row>
    <row r="38" spans="1:10" ht="15" customHeight="1" x14ac:dyDescent="0.25">
      <c r="A38" s="1028"/>
      <c r="B38" s="507" t="s">
        <v>941</v>
      </c>
      <c r="C38" s="648">
        <v>108.21199305477928</v>
      </c>
      <c r="D38" s="636">
        <v>104.57972543753679</v>
      </c>
      <c r="E38" s="636">
        <v>108.21199305477928</v>
      </c>
      <c r="F38" s="636">
        <v>108.22968708225862</v>
      </c>
      <c r="I38" s="478"/>
      <c r="J38" s="436"/>
    </row>
    <row r="39" spans="1:10" ht="15" customHeight="1" x14ac:dyDescent="0.25">
      <c r="A39" s="1028"/>
      <c r="B39" s="371" t="s">
        <v>606</v>
      </c>
      <c r="C39" s="648">
        <v>103.43346200983046</v>
      </c>
      <c r="D39" s="636">
        <v>108.81320137662098</v>
      </c>
      <c r="E39" s="636">
        <v>103.43346200983046</v>
      </c>
      <c r="F39" s="636">
        <v>108.05544437754875</v>
      </c>
      <c r="I39" s="478"/>
      <c r="J39" s="436"/>
    </row>
    <row r="40" spans="1:10" ht="15" customHeight="1" x14ac:dyDescent="0.25">
      <c r="A40" s="1028"/>
      <c r="B40" s="507" t="s">
        <v>607</v>
      </c>
      <c r="C40" s="648">
        <v>111.52063747767214</v>
      </c>
      <c r="D40" s="636">
        <v>108.03522642753316</v>
      </c>
      <c r="E40" s="636">
        <v>111.52063747767214</v>
      </c>
      <c r="F40" s="636">
        <v>108.56791204907657</v>
      </c>
      <c r="I40" s="478"/>
      <c r="J40" s="436"/>
    </row>
    <row r="41" spans="1:10" ht="15" customHeight="1" x14ac:dyDescent="0.25">
      <c r="A41" s="1028"/>
      <c r="B41" s="507" t="s">
        <v>608</v>
      </c>
      <c r="C41" s="648">
        <v>113.41448677789366</v>
      </c>
      <c r="D41" s="636">
        <v>108.0290759793463</v>
      </c>
      <c r="E41" s="636">
        <v>113.41448677789366</v>
      </c>
      <c r="F41" s="636">
        <v>109.73353506531564</v>
      </c>
      <c r="H41" s="477"/>
      <c r="I41" s="478"/>
      <c r="J41" s="436"/>
    </row>
    <row r="42" spans="1:10" ht="15" customHeight="1" x14ac:dyDescent="0.25">
      <c r="A42" s="1028"/>
      <c r="B42" s="212" t="s">
        <v>609</v>
      </c>
      <c r="C42" s="648">
        <v>121.47925522769332</v>
      </c>
      <c r="D42" s="636">
        <v>113.53792987841614</v>
      </c>
      <c r="E42" s="636">
        <v>121.47925522769332</v>
      </c>
      <c r="F42" s="636">
        <v>111.10028407450181</v>
      </c>
      <c r="H42" s="477"/>
      <c r="I42" s="478"/>
      <c r="J42" s="436"/>
    </row>
    <row r="43" spans="1:10" ht="15" x14ac:dyDescent="0.25">
      <c r="A43" s="1028"/>
      <c r="B43" s="507" t="s">
        <v>610</v>
      </c>
      <c r="C43" s="648">
        <v>119.0996961215764</v>
      </c>
      <c r="D43" s="636">
        <v>110.91757748880912</v>
      </c>
      <c r="E43" s="636">
        <v>119.0996961215764</v>
      </c>
      <c r="F43" s="636">
        <v>111.80385366824243</v>
      </c>
      <c r="H43"/>
      <c r="I43" s="478"/>
      <c r="J43" s="436"/>
    </row>
    <row r="44" spans="1:10" ht="15" x14ac:dyDescent="0.25">
      <c r="A44" s="1028"/>
      <c r="B44" s="507" t="s">
        <v>611</v>
      </c>
      <c r="C44" s="648">
        <v>94.101202400000005</v>
      </c>
      <c r="D44" s="636">
        <v>110.84281406023254</v>
      </c>
      <c r="E44" s="636">
        <v>94.101202400000005</v>
      </c>
      <c r="F44" s="636">
        <v>112.89719150894761</v>
      </c>
      <c r="I44" s="478"/>
      <c r="J44" s="436"/>
    </row>
    <row r="45" spans="1:10" ht="15" x14ac:dyDescent="0.25">
      <c r="A45" s="1028">
        <v>2018</v>
      </c>
      <c r="B45" s="507" t="s">
        <v>612</v>
      </c>
      <c r="C45" s="650">
        <v>107.2</v>
      </c>
      <c r="D45" s="636">
        <v>116.61114492384712</v>
      </c>
      <c r="E45" s="636">
        <v>107.2184192</v>
      </c>
      <c r="F45" s="636">
        <v>114.96952387271789</v>
      </c>
      <c r="I45" s="478"/>
      <c r="J45" s="436"/>
    </row>
    <row r="46" spans="1:10" ht="15" x14ac:dyDescent="0.25">
      <c r="A46" s="1028"/>
      <c r="B46" s="212" t="s">
        <v>613</v>
      </c>
      <c r="C46" s="703">
        <v>121.24601989999999</v>
      </c>
      <c r="D46" s="636">
        <v>117.53950424236797</v>
      </c>
      <c r="E46" s="636">
        <v>121.24601989999999</v>
      </c>
      <c r="F46" s="636">
        <v>116.62601579624679</v>
      </c>
      <c r="I46" s="478"/>
      <c r="J46" s="436"/>
    </row>
    <row r="47" spans="1:10" ht="15" x14ac:dyDescent="0.25">
      <c r="A47" s="1028"/>
      <c r="B47" s="212" t="s">
        <v>777</v>
      </c>
      <c r="C47" s="146">
        <v>111.7325404</v>
      </c>
      <c r="D47" s="636">
        <v>115.84309351973614</v>
      </c>
      <c r="E47" s="636">
        <v>111.7325404</v>
      </c>
      <c r="F47" s="636">
        <v>117.38472863512597</v>
      </c>
      <c r="I47" s="478"/>
      <c r="J47" s="436"/>
    </row>
    <row r="48" spans="1:10" ht="15" x14ac:dyDescent="0.25">
      <c r="A48" s="1028"/>
      <c r="B48" s="212" t="s">
        <v>604</v>
      </c>
      <c r="C48" s="154">
        <v>122.3</v>
      </c>
      <c r="D48" s="636">
        <v>122.42692454455586</v>
      </c>
      <c r="E48" s="636">
        <v>122.305149</v>
      </c>
      <c r="F48" s="636">
        <v>116.89636344056871</v>
      </c>
      <c r="I48" s="478"/>
      <c r="J48" s="436"/>
    </row>
    <row r="49" spans="1:10" ht="15" x14ac:dyDescent="0.25">
      <c r="A49" s="1028"/>
      <c r="B49" s="507" t="s">
        <v>605</v>
      </c>
      <c r="C49" s="154">
        <v>113.2</v>
      </c>
      <c r="D49" s="636">
        <v>109.67579947907079</v>
      </c>
      <c r="E49" s="636">
        <v>113.2173773</v>
      </c>
      <c r="F49" s="636">
        <v>115.21515506398475</v>
      </c>
      <c r="I49" s="478"/>
      <c r="J49" s="436"/>
    </row>
    <row r="50" spans="1:10" ht="15" x14ac:dyDescent="0.25">
      <c r="A50" s="1028"/>
      <c r="B50" s="212" t="s">
        <v>653</v>
      </c>
      <c r="C50" s="154">
        <v>123.5</v>
      </c>
      <c r="D50" s="636">
        <v>118.90200254800105</v>
      </c>
      <c r="E50" s="636">
        <v>123.46007059999999</v>
      </c>
      <c r="F50" s="636">
        <v>113.54521606860627</v>
      </c>
      <c r="I50" s="478"/>
      <c r="J50" s="436"/>
    </row>
    <row r="51" spans="1:10" ht="15" x14ac:dyDescent="0.25">
      <c r="A51" s="1028"/>
      <c r="B51" s="371" t="s">
        <v>606</v>
      </c>
      <c r="C51" s="154">
        <v>101.4</v>
      </c>
      <c r="D51" s="636">
        <v>107.42179874571428</v>
      </c>
      <c r="E51" s="636">
        <v>101.4429379</v>
      </c>
      <c r="F51" s="636">
        <v>112.14402275504303</v>
      </c>
      <c r="I51" s="478"/>
      <c r="J51" s="436"/>
    </row>
    <row r="52" spans="1:10" ht="15" x14ac:dyDescent="0.25">
      <c r="A52" s="1028"/>
      <c r="B52" s="371" t="s">
        <v>1255</v>
      </c>
      <c r="C52" s="154">
        <v>115.6154508</v>
      </c>
      <c r="D52" s="154">
        <v>112.3464588735081</v>
      </c>
      <c r="E52" s="154">
        <v>115.6154508</v>
      </c>
      <c r="F52" s="154">
        <v>112.16746174217592</v>
      </c>
      <c r="G52" s="479"/>
      <c r="I52" s="478"/>
      <c r="J52" s="436"/>
    </row>
    <row r="53" spans="1:10" ht="15" x14ac:dyDescent="0.25">
      <c r="A53" s="1028"/>
      <c r="B53" s="507" t="s">
        <v>608</v>
      </c>
      <c r="C53" s="154">
        <v>120.0927741</v>
      </c>
      <c r="D53" s="154">
        <v>114.41117701641809</v>
      </c>
      <c r="E53" s="154">
        <v>120.0927741</v>
      </c>
      <c r="F53" s="154">
        <v>113.16327015964576</v>
      </c>
      <c r="I53" s="478"/>
      <c r="J53" s="436"/>
    </row>
    <row r="54" spans="1:10" x14ac:dyDescent="0.3">
      <c r="A54" s="474"/>
      <c r="I54" s="478"/>
      <c r="J54" s="436"/>
    </row>
    <row r="55" spans="1:10" x14ac:dyDescent="0.3">
      <c r="A55" s="474"/>
      <c r="I55" s="478"/>
      <c r="J55" s="436"/>
    </row>
    <row r="56" spans="1:10" x14ac:dyDescent="0.3">
      <c r="A56" s="474"/>
      <c r="I56" s="478"/>
      <c r="J56" s="436"/>
    </row>
    <row r="57" spans="1:10" x14ac:dyDescent="0.3">
      <c r="I57" s="478"/>
      <c r="J57" s="436"/>
    </row>
    <row r="58" spans="1:10" x14ac:dyDescent="0.3">
      <c r="I58" s="478"/>
      <c r="J58" s="436"/>
    </row>
    <row r="59" spans="1:10" x14ac:dyDescent="0.3">
      <c r="I59" s="478"/>
      <c r="J59" s="436"/>
    </row>
    <row r="60" spans="1:10" x14ac:dyDescent="0.3">
      <c r="I60" s="478"/>
      <c r="J60" s="436"/>
    </row>
    <row r="61" spans="1:10" x14ac:dyDescent="0.3">
      <c r="I61" s="478"/>
      <c r="J61" s="436"/>
    </row>
    <row r="62" spans="1:10" x14ac:dyDescent="0.3">
      <c r="I62" s="478"/>
      <c r="J62" s="436"/>
    </row>
    <row r="63" spans="1:10" x14ac:dyDescent="0.3">
      <c r="I63" s="478"/>
      <c r="J63" s="436"/>
    </row>
    <row r="64" spans="1:10" x14ac:dyDescent="0.3">
      <c r="I64" s="478"/>
      <c r="J64" s="436"/>
    </row>
    <row r="65" spans="9:10" x14ac:dyDescent="0.3">
      <c r="I65" s="478"/>
      <c r="J65" s="436"/>
    </row>
    <row r="66" spans="9:10" x14ac:dyDescent="0.3">
      <c r="I66" s="478"/>
      <c r="J66" s="436"/>
    </row>
    <row r="67" spans="9:10" x14ac:dyDescent="0.3">
      <c r="I67" s="478"/>
      <c r="J67" s="436"/>
    </row>
    <row r="68" spans="9:10" x14ac:dyDescent="0.3">
      <c r="I68" s="480"/>
      <c r="J68"/>
    </row>
  </sheetData>
  <mergeCells count="5">
    <mergeCell ref="A5:A8"/>
    <mergeCell ref="A9:A20"/>
    <mergeCell ref="A21:A32"/>
    <mergeCell ref="A33:A44"/>
    <mergeCell ref="A45:A53"/>
  </mergeCells>
  <pageMargins left="0.7" right="0.7" top="0.75" bottom="0.75" header="0.3" footer="0.3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3" sqref="A13:E27"/>
    </sheetView>
  </sheetViews>
  <sheetFormatPr defaultRowHeight="15" x14ac:dyDescent="0.25"/>
  <cols>
    <col min="1" max="2" width="9.140625" style="87"/>
    <col min="3" max="3" width="15.7109375" style="87" customWidth="1"/>
    <col min="4" max="4" width="24" style="87" customWidth="1"/>
    <col min="5" max="5" width="34.85546875" style="87" customWidth="1"/>
    <col min="6" max="16384" width="9.140625" style="87"/>
  </cols>
  <sheetData>
    <row r="1" spans="1:5" x14ac:dyDescent="0.25">
      <c r="A1" s="80" t="s">
        <v>307</v>
      </c>
      <c r="B1" s="86"/>
      <c r="C1" s="86"/>
      <c r="D1" s="86"/>
      <c r="E1" s="86"/>
    </row>
    <row r="2" spans="1:5" x14ac:dyDescent="0.25">
      <c r="A2" s="1029" t="s">
        <v>670</v>
      </c>
      <c r="B2" s="1029"/>
      <c r="C2" s="1029"/>
      <c r="D2" s="1029"/>
      <c r="E2" s="1029"/>
    </row>
    <row r="3" spans="1:5" x14ac:dyDescent="0.25">
      <c r="A3" s="185"/>
      <c r="B3" s="86"/>
      <c r="C3" s="86"/>
      <c r="D3" s="86"/>
      <c r="E3" s="59" t="s">
        <v>671</v>
      </c>
    </row>
    <row r="4" spans="1:5" ht="34.5" customHeight="1" x14ac:dyDescent="0.25">
      <c r="A4" s="1006"/>
      <c r="B4" s="201" t="s">
        <v>252</v>
      </c>
      <c r="C4" s="201" t="s">
        <v>282</v>
      </c>
      <c r="D4" s="201" t="s">
        <v>284</v>
      </c>
      <c r="E4" s="159" t="s">
        <v>672</v>
      </c>
    </row>
    <row r="5" spans="1:5" ht="25.5" x14ac:dyDescent="0.25">
      <c r="A5" s="1008"/>
      <c r="B5" s="202" t="s">
        <v>244</v>
      </c>
      <c r="C5" s="202" t="s">
        <v>283</v>
      </c>
      <c r="D5" s="202" t="s">
        <v>285</v>
      </c>
      <c r="E5" s="137" t="s">
        <v>308</v>
      </c>
    </row>
    <row r="6" spans="1:5" x14ac:dyDescent="0.25">
      <c r="A6" s="88">
        <v>2013</v>
      </c>
      <c r="B6" s="93">
        <v>99.8</v>
      </c>
      <c r="C6" s="93">
        <v>100.7</v>
      </c>
      <c r="D6" s="93">
        <v>99.5</v>
      </c>
      <c r="E6" s="93">
        <v>101.4</v>
      </c>
    </row>
    <row r="7" spans="1:5" x14ac:dyDescent="0.25">
      <c r="A7" s="88">
        <v>2014</v>
      </c>
      <c r="B7" s="93">
        <v>101.7</v>
      </c>
      <c r="C7" s="93">
        <v>105.7</v>
      </c>
      <c r="D7" s="93">
        <v>100.9</v>
      </c>
      <c r="E7" s="132">
        <v>104</v>
      </c>
    </row>
    <row r="8" spans="1:5" x14ac:dyDescent="0.25">
      <c r="A8" s="88">
        <v>2015</v>
      </c>
      <c r="B8" s="93">
        <v>101.3</v>
      </c>
      <c r="C8" s="93">
        <v>101.7</v>
      </c>
      <c r="D8" s="132">
        <v>101</v>
      </c>
      <c r="E8" s="132">
        <v>102.3</v>
      </c>
    </row>
    <row r="9" spans="1:5" x14ac:dyDescent="0.25">
      <c r="A9" s="88">
        <v>2016</v>
      </c>
      <c r="B9" s="93">
        <v>101.3</v>
      </c>
      <c r="C9" s="93">
        <v>101.1</v>
      </c>
      <c r="D9" s="132">
        <v>101.4</v>
      </c>
      <c r="E9" s="132">
        <v>100.7</v>
      </c>
    </row>
    <row r="10" spans="1:5" x14ac:dyDescent="0.25">
      <c r="A10" s="88">
        <v>2017</v>
      </c>
      <c r="B10" s="132">
        <v>103.9633998</v>
      </c>
      <c r="C10" s="132">
        <v>103.2623875</v>
      </c>
      <c r="D10" s="132">
        <v>104.1852781</v>
      </c>
      <c r="E10" s="132">
        <v>103.12098020000001</v>
      </c>
    </row>
    <row r="11" spans="1:5" x14ac:dyDescent="0.25">
      <c r="A11" s="96"/>
      <c r="B11" s="2"/>
      <c r="C11" s="2"/>
      <c r="D11" s="2"/>
      <c r="E11" s="2"/>
    </row>
    <row r="12" spans="1:5" x14ac:dyDescent="0.25">
      <c r="A12" s="491">
        <v>2017</v>
      </c>
      <c r="B12" s="2"/>
      <c r="C12" s="2"/>
      <c r="D12" s="2"/>
      <c r="E12" s="2"/>
    </row>
    <row r="13" spans="1:5" s="89" customFormat="1" x14ac:dyDescent="0.25">
      <c r="A13" s="773" t="s">
        <v>389</v>
      </c>
      <c r="B13" s="2">
        <v>105.4</v>
      </c>
      <c r="C13" s="2">
        <v>104.3</v>
      </c>
      <c r="D13" s="2">
        <v>105.8</v>
      </c>
      <c r="E13" s="2">
        <v>103.6</v>
      </c>
    </row>
    <row r="14" spans="1:5" s="89" customFormat="1" x14ac:dyDescent="0.25">
      <c r="A14" s="773" t="s">
        <v>390</v>
      </c>
      <c r="B14" s="2">
        <v>105.3</v>
      </c>
      <c r="C14" s="2">
        <v>103.6</v>
      </c>
      <c r="D14" s="2">
        <v>105.7</v>
      </c>
      <c r="E14" s="2">
        <v>103.7</v>
      </c>
    </row>
    <row r="15" spans="1:5" x14ac:dyDescent="0.25">
      <c r="A15" s="651" t="s">
        <v>391</v>
      </c>
      <c r="B15" s="651">
        <v>104.8</v>
      </c>
      <c r="C15" s="652">
        <v>103</v>
      </c>
      <c r="D15" s="651">
        <v>105.2</v>
      </c>
      <c r="E15" s="651">
        <v>103.9</v>
      </c>
    </row>
    <row r="16" spans="1:5" x14ac:dyDescent="0.25">
      <c r="A16" s="651"/>
      <c r="B16" s="651"/>
      <c r="C16" s="652"/>
      <c r="D16" s="651"/>
      <c r="E16" s="651"/>
    </row>
    <row r="17" spans="1:5" x14ac:dyDescent="0.25">
      <c r="A17" s="856">
        <v>2018</v>
      </c>
      <c r="B17" s="2"/>
      <c r="C17" s="2"/>
      <c r="D17" s="2"/>
      <c r="E17" s="2"/>
    </row>
    <row r="18" spans="1:5" x14ac:dyDescent="0.25">
      <c r="A18" s="241" t="s">
        <v>376</v>
      </c>
      <c r="B18" s="772">
        <v>100.5</v>
      </c>
      <c r="C18" s="772">
        <v>98.9</v>
      </c>
      <c r="D18" s="772">
        <v>100.7</v>
      </c>
      <c r="E18" s="772">
        <v>100.6</v>
      </c>
    </row>
    <row r="19" spans="1:5" x14ac:dyDescent="0.25">
      <c r="A19" s="241" t="s">
        <v>392</v>
      </c>
      <c r="B19" s="389">
        <v>100.8001122</v>
      </c>
      <c r="C19" s="663" t="s">
        <v>86</v>
      </c>
      <c r="D19" s="389">
        <v>101</v>
      </c>
      <c r="E19" s="664">
        <v>100.8</v>
      </c>
    </row>
    <row r="20" spans="1:5" s="89" customFormat="1" x14ac:dyDescent="0.25">
      <c r="A20" s="773" t="s">
        <v>382</v>
      </c>
      <c r="B20" s="2">
        <v>101.4</v>
      </c>
      <c r="C20" s="2">
        <v>99.5</v>
      </c>
      <c r="D20" s="2">
        <v>101.8</v>
      </c>
      <c r="E20" s="2">
        <v>100.9</v>
      </c>
    </row>
    <row r="21" spans="1:5" s="89" customFormat="1" x14ac:dyDescent="0.25">
      <c r="A21" s="773" t="s">
        <v>602</v>
      </c>
      <c r="B21" s="2">
        <v>101.7</v>
      </c>
      <c r="C21" s="2">
        <v>99.4</v>
      </c>
      <c r="D21" s="2">
        <v>102.1</v>
      </c>
      <c r="E21" s="2">
        <v>100.9</v>
      </c>
    </row>
    <row r="22" spans="1:5" s="89" customFormat="1" x14ac:dyDescent="0.25">
      <c r="A22" s="773" t="s">
        <v>384</v>
      </c>
      <c r="B22" s="2">
        <v>101.9</v>
      </c>
      <c r="C22" s="2">
        <v>97.6</v>
      </c>
      <c r="D22" s="2">
        <v>102.3</v>
      </c>
      <c r="E22" s="2">
        <v>102.5</v>
      </c>
    </row>
    <row r="23" spans="1:5" x14ac:dyDescent="0.25">
      <c r="A23" s="773" t="s">
        <v>385</v>
      </c>
      <c r="B23" s="2">
        <v>102.4</v>
      </c>
      <c r="C23" s="2">
        <v>98.4</v>
      </c>
      <c r="D23" s="2">
        <v>102.8</v>
      </c>
      <c r="E23" s="321" t="s">
        <v>1093</v>
      </c>
    </row>
    <row r="24" spans="1:5" x14ac:dyDescent="0.25">
      <c r="A24" s="773" t="s">
        <v>779</v>
      </c>
      <c r="B24" s="2">
        <v>102.3</v>
      </c>
      <c r="C24" s="2">
        <v>99.1</v>
      </c>
      <c r="D24" s="2">
        <v>102.5</v>
      </c>
      <c r="E24" s="2">
        <v>103.6</v>
      </c>
    </row>
    <row r="25" spans="1:5" s="662" customFormat="1" x14ac:dyDescent="0.25">
      <c r="A25" s="773" t="s">
        <v>387</v>
      </c>
      <c r="B25" s="2">
        <v>102.4</v>
      </c>
      <c r="C25" s="2">
        <v>99.4</v>
      </c>
      <c r="D25" s="2">
        <v>102.3</v>
      </c>
      <c r="E25" s="321" t="s">
        <v>582</v>
      </c>
    </row>
    <row r="26" spans="1:5" s="665" customFormat="1" x14ac:dyDescent="0.25">
      <c r="A26" s="241" t="s">
        <v>1256</v>
      </c>
      <c r="B26" s="2">
        <v>102.7</v>
      </c>
      <c r="C26" s="2">
        <v>94.5</v>
      </c>
      <c r="D26" s="2">
        <v>102.6</v>
      </c>
      <c r="E26" s="321">
        <v>109.7</v>
      </c>
    </row>
    <row r="27" spans="1:5" x14ac:dyDescent="0.25">
      <c r="A27" s="704" t="s">
        <v>389</v>
      </c>
      <c r="B27" s="718">
        <v>103.3</v>
      </c>
      <c r="C27" s="718">
        <v>95.5</v>
      </c>
      <c r="D27" s="881">
        <v>103</v>
      </c>
      <c r="E27" s="718">
        <v>111.1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M15"/>
  <sheetViews>
    <sheetView zoomScaleNormal="100" workbookViewId="0">
      <selection activeCell="K22" sqref="K22"/>
    </sheetView>
  </sheetViews>
  <sheetFormatPr defaultRowHeight="15" x14ac:dyDescent="0.25"/>
  <cols>
    <col min="1" max="1" width="18" style="87" customWidth="1"/>
    <col min="2" max="4" width="13.7109375" style="87" customWidth="1"/>
    <col min="5" max="5" width="10" style="87" bestFit="1" customWidth="1"/>
    <col min="6" max="16384" width="9.140625" style="87"/>
  </cols>
  <sheetData>
    <row r="1" spans="1:13" x14ac:dyDescent="0.25">
      <c r="A1" s="80" t="s">
        <v>708</v>
      </c>
      <c r="B1" s="97"/>
      <c r="C1" s="97"/>
    </row>
    <row r="2" spans="1:13" x14ac:dyDescent="0.25">
      <c r="A2" s="182" t="s">
        <v>707</v>
      </c>
      <c r="B2" s="97"/>
      <c r="C2" s="97"/>
    </row>
    <row r="4" spans="1:13" ht="26.25" customHeight="1" x14ac:dyDescent="0.25">
      <c r="A4" s="1030"/>
      <c r="B4" s="1032" t="s">
        <v>803</v>
      </c>
      <c r="C4" s="1034" t="s">
        <v>723</v>
      </c>
      <c r="D4" s="1035"/>
      <c r="E4" s="1035"/>
    </row>
    <row r="5" spans="1:13" ht="25.5" x14ac:dyDescent="0.25">
      <c r="A5" s="1031"/>
      <c r="B5" s="1033"/>
      <c r="C5" s="673" t="s">
        <v>1235</v>
      </c>
      <c r="D5" s="674" t="s">
        <v>1236</v>
      </c>
      <c r="E5" s="674" t="s">
        <v>1237</v>
      </c>
    </row>
    <row r="6" spans="1:13" ht="29.25" customHeight="1" x14ac:dyDescent="0.25">
      <c r="A6" s="675" t="s">
        <v>1046</v>
      </c>
      <c r="B6" s="676">
        <v>100</v>
      </c>
      <c r="C6" s="676">
        <v>107.28015931378638</v>
      </c>
      <c r="D6" s="677">
        <v>98.02415729885648</v>
      </c>
      <c r="E6" s="677">
        <v>100.63438331368221</v>
      </c>
    </row>
    <row r="7" spans="1:13" ht="25.5" x14ac:dyDescent="0.25">
      <c r="A7" s="678" t="s">
        <v>1047</v>
      </c>
      <c r="B7" s="676">
        <v>30.686672310282081</v>
      </c>
      <c r="C7" s="676">
        <v>111.02507213788171</v>
      </c>
      <c r="D7" s="677">
        <v>103.88814912872017</v>
      </c>
      <c r="E7" s="677">
        <v>103.91334254674307</v>
      </c>
    </row>
    <row r="8" spans="1:13" ht="25.5" x14ac:dyDescent="0.25">
      <c r="A8" s="679" t="s">
        <v>1048</v>
      </c>
      <c r="B8" s="680">
        <v>69.313327689717923</v>
      </c>
      <c r="C8" s="680">
        <v>105.62219660309356</v>
      </c>
      <c r="D8" s="680">
        <v>95.428027496537212</v>
      </c>
      <c r="E8" s="680">
        <v>99.182709431364216</v>
      </c>
    </row>
    <row r="10" spans="1:13" ht="31.5" customHeight="1" x14ac:dyDescent="0.25">
      <c r="A10" s="1036" t="s">
        <v>1049</v>
      </c>
      <c r="B10" s="1036"/>
      <c r="C10" s="1036"/>
      <c r="D10" s="1036"/>
      <c r="E10" s="1036"/>
    </row>
    <row r="11" spans="1:13" ht="27" customHeight="1" x14ac:dyDescent="0.25">
      <c r="A11" s="1037" t="s">
        <v>1114</v>
      </c>
      <c r="B11" s="1037"/>
      <c r="C11" s="1037"/>
      <c r="D11" s="1037"/>
      <c r="E11" s="1037"/>
    </row>
    <row r="13" spans="1:13" x14ac:dyDescent="0.25">
      <c r="K13" s="681"/>
      <c r="L13" s="681"/>
      <c r="M13" s="681"/>
    </row>
    <row r="14" spans="1:13" x14ac:dyDescent="0.25">
      <c r="K14" s="681"/>
      <c r="L14" s="681"/>
      <c r="M14" s="681"/>
    </row>
    <row r="15" spans="1:13" x14ac:dyDescent="0.25">
      <c r="K15" s="681"/>
      <c r="L15" s="681"/>
      <c r="M15" s="681"/>
    </row>
  </sheetData>
  <mergeCells count="5">
    <mergeCell ref="A4:A5"/>
    <mergeCell ref="B4:B5"/>
    <mergeCell ref="C4:E4"/>
    <mergeCell ref="A10:E10"/>
    <mergeCell ref="A11:E1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20"/>
  <sheetViews>
    <sheetView workbookViewId="0">
      <selection activeCell="F24" sqref="F24"/>
    </sheetView>
  </sheetViews>
  <sheetFormatPr defaultRowHeight="12.75" x14ac:dyDescent="0.25"/>
  <cols>
    <col min="1" max="1" width="6.28515625" style="47" customWidth="1"/>
    <col min="2" max="2" width="9.42578125" style="47" customWidth="1"/>
    <col min="3" max="4" width="14.140625" style="47" customWidth="1"/>
    <col min="5" max="6" width="9.42578125" style="47" customWidth="1"/>
    <col min="7" max="8" width="14.140625" style="47" customWidth="1"/>
    <col min="9" max="9" width="9.42578125" style="47" customWidth="1"/>
    <col min="10" max="16384" width="9.140625" style="47"/>
  </cols>
  <sheetData>
    <row r="1" spans="1:10" s="87" customFormat="1" ht="15" x14ac:dyDescent="0.25">
      <c r="A1" s="80" t="s">
        <v>556</v>
      </c>
      <c r="B1" s="97"/>
      <c r="C1" s="97"/>
    </row>
    <row r="2" spans="1:10" s="87" customFormat="1" ht="15" x14ac:dyDescent="0.25">
      <c r="A2" s="182" t="s">
        <v>1050</v>
      </c>
      <c r="B2" s="97"/>
      <c r="C2" s="97"/>
    </row>
    <row r="3" spans="1:10" s="87" customFormat="1" ht="15" x14ac:dyDescent="0.25">
      <c r="I3" s="682" t="s">
        <v>1051</v>
      </c>
    </row>
    <row r="4" spans="1:10" ht="24" customHeight="1" x14ac:dyDescent="0.25">
      <c r="A4" s="1038"/>
      <c r="B4" s="1034" t="s">
        <v>723</v>
      </c>
      <c r="C4" s="1035"/>
      <c r="D4" s="1035"/>
      <c r="E4" s="1035"/>
      <c r="F4" s="1035"/>
      <c r="G4" s="1035"/>
      <c r="H4" s="1035"/>
      <c r="I4" s="1035"/>
    </row>
    <row r="5" spans="1:10" ht="25.5" customHeight="1" x14ac:dyDescent="0.25">
      <c r="A5" s="1038"/>
      <c r="B5" s="1034" t="s">
        <v>709</v>
      </c>
      <c r="C5" s="1035"/>
      <c r="D5" s="1035"/>
      <c r="E5" s="1038"/>
      <c r="F5" s="1034" t="s">
        <v>710</v>
      </c>
      <c r="G5" s="1035"/>
      <c r="H5" s="1035"/>
      <c r="I5" s="1035"/>
    </row>
    <row r="6" spans="1:10" ht="38.25" x14ac:dyDescent="0.25">
      <c r="A6" s="1038"/>
      <c r="B6" s="288" t="s">
        <v>711</v>
      </c>
      <c r="C6" s="288" t="s">
        <v>712</v>
      </c>
      <c r="D6" s="288" t="s">
        <v>713</v>
      </c>
      <c r="E6" s="655" t="s">
        <v>714</v>
      </c>
      <c r="F6" s="288" t="s">
        <v>711</v>
      </c>
      <c r="G6" s="288" t="s">
        <v>712</v>
      </c>
      <c r="H6" s="288" t="s">
        <v>713</v>
      </c>
      <c r="I6" s="655" t="s">
        <v>714</v>
      </c>
      <c r="J6" s="46"/>
    </row>
    <row r="7" spans="1:10" s="97" customFormat="1" x14ac:dyDescent="0.2">
      <c r="A7" s="683">
        <v>2016</v>
      </c>
      <c r="B7" s="684"/>
      <c r="C7" s="684"/>
      <c r="D7" s="684"/>
      <c r="E7" s="684"/>
      <c r="F7" s="684"/>
      <c r="G7" s="684"/>
      <c r="H7" s="684"/>
      <c r="I7" s="684"/>
    </row>
    <row r="8" spans="1:10" s="97" customFormat="1" x14ac:dyDescent="0.2">
      <c r="A8" s="683" t="s">
        <v>18</v>
      </c>
      <c r="B8" s="681">
        <v>95.038887230403233</v>
      </c>
      <c r="C8" s="676">
        <v>95.189627513281479</v>
      </c>
      <c r="D8" s="676">
        <v>95.038887230403233</v>
      </c>
      <c r="E8" s="681">
        <v>95.288137765486198</v>
      </c>
      <c r="F8" s="681">
        <v>97.171177241549771</v>
      </c>
      <c r="G8" s="676">
        <v>92.399222882253596</v>
      </c>
      <c r="H8" s="676">
        <v>97.171177241549771</v>
      </c>
      <c r="I8" s="681">
        <v>93.550969098522643</v>
      </c>
    </row>
    <row r="9" spans="1:10" s="97" customFormat="1" x14ac:dyDescent="0.2">
      <c r="A9" s="683"/>
      <c r="B9" s="681"/>
      <c r="C9" s="676"/>
      <c r="D9" s="676"/>
      <c r="E9" s="681"/>
      <c r="F9" s="681"/>
      <c r="G9" s="676"/>
      <c r="H9" s="676"/>
      <c r="I9" s="681"/>
    </row>
    <row r="10" spans="1:10" s="97" customFormat="1" x14ac:dyDescent="0.2">
      <c r="A10" s="683">
        <v>2017</v>
      </c>
      <c r="B10" s="681"/>
      <c r="C10" s="676"/>
      <c r="D10" s="676"/>
      <c r="E10" s="681"/>
      <c r="F10" s="681"/>
      <c r="G10" s="676"/>
      <c r="H10" s="676"/>
      <c r="I10" s="681"/>
    </row>
    <row r="11" spans="1:10" s="2" customFormat="1" x14ac:dyDescent="0.2">
      <c r="A11" s="683" t="s">
        <v>15</v>
      </c>
      <c r="B11" s="681">
        <v>88.233694440193688</v>
      </c>
      <c r="C11" s="676">
        <v>95.882188054292314</v>
      </c>
      <c r="D11" s="676">
        <v>88.233694440193688</v>
      </c>
      <c r="E11" s="681">
        <v>96.082943285399097</v>
      </c>
      <c r="F11" s="681">
        <v>77.709958677880721</v>
      </c>
      <c r="G11" s="676">
        <v>89.219467649854565</v>
      </c>
      <c r="H11" s="676">
        <v>77.709958677880721</v>
      </c>
      <c r="I11" s="681">
        <v>92.463466034133447</v>
      </c>
    </row>
    <row r="12" spans="1:10" x14ac:dyDescent="0.25">
      <c r="A12" s="683" t="s">
        <v>16</v>
      </c>
      <c r="B12" s="681">
        <v>101.06203968380341</v>
      </c>
      <c r="C12" s="676">
        <v>98.488570919769188</v>
      </c>
      <c r="D12" s="676">
        <v>101.06203968380341</v>
      </c>
      <c r="E12" s="681">
        <v>98.139590320157225</v>
      </c>
      <c r="F12" s="681">
        <v>88.201306015784724</v>
      </c>
      <c r="G12" s="676">
        <v>88.953747502922468</v>
      </c>
      <c r="H12" s="676">
        <v>88.201306015784724</v>
      </c>
      <c r="I12" s="681">
        <v>91.557295636100989</v>
      </c>
    </row>
    <row r="13" spans="1:10" x14ac:dyDescent="0.25">
      <c r="A13" s="683" t="s">
        <v>17</v>
      </c>
      <c r="B13" s="681">
        <v>105.61674654714173</v>
      </c>
      <c r="C13" s="676">
        <v>99.909784627906518</v>
      </c>
      <c r="D13" s="676">
        <v>105.61674654714173</v>
      </c>
      <c r="E13" s="681">
        <v>99.773747294933798</v>
      </c>
      <c r="F13" s="681">
        <v>97.769617091043415</v>
      </c>
      <c r="G13" s="676">
        <v>89.968347990192129</v>
      </c>
      <c r="H13" s="676">
        <v>97.769617091043415</v>
      </c>
      <c r="I13" s="681">
        <v>90.772283595713589</v>
      </c>
    </row>
    <row r="14" spans="1:10" x14ac:dyDescent="0.25">
      <c r="A14" s="683" t="s">
        <v>18</v>
      </c>
      <c r="B14" s="681">
        <v>100.39744723967394</v>
      </c>
      <c r="C14" s="676">
        <v>101.20725530090095</v>
      </c>
      <c r="D14" s="676">
        <v>100.39744723967394</v>
      </c>
      <c r="E14" s="681">
        <v>101.2543934485708</v>
      </c>
      <c r="F14" s="681">
        <v>89.652489728102196</v>
      </c>
      <c r="G14" s="676">
        <v>86.361411316703652</v>
      </c>
      <c r="H14" s="676">
        <v>89.652489728102196</v>
      </c>
      <c r="I14" s="681">
        <v>90.080914313127437</v>
      </c>
    </row>
    <row r="15" spans="1:10" x14ac:dyDescent="0.25">
      <c r="A15" s="683"/>
      <c r="B15" s="681"/>
      <c r="C15" s="676"/>
      <c r="D15" s="676"/>
      <c r="E15" s="681"/>
      <c r="F15" s="681"/>
      <c r="G15" s="676"/>
      <c r="H15" s="676"/>
      <c r="I15" s="681"/>
      <c r="J15" s="685"/>
    </row>
    <row r="16" spans="1:10" s="687" customFormat="1" x14ac:dyDescent="0.25">
      <c r="A16" s="688">
        <v>2018</v>
      </c>
      <c r="B16" s="681"/>
      <c r="C16" s="676"/>
      <c r="D16" s="676"/>
      <c r="E16" s="681"/>
      <c r="F16" s="681"/>
      <c r="G16" s="676"/>
      <c r="H16" s="676"/>
      <c r="I16" s="681"/>
      <c r="J16" s="686"/>
    </row>
    <row r="17" spans="1:10" s="687" customFormat="1" x14ac:dyDescent="0.25">
      <c r="A17" s="683" t="s">
        <v>15</v>
      </c>
      <c r="B17" s="681">
        <v>95.151119267438929</v>
      </c>
      <c r="C17" s="676">
        <v>102.83667150027023</v>
      </c>
      <c r="D17" s="676">
        <v>95.151119267438929</v>
      </c>
      <c r="E17" s="681">
        <v>102.63717384082383</v>
      </c>
      <c r="F17" s="681">
        <v>78.724043089551728</v>
      </c>
      <c r="G17" s="676">
        <v>89.278168992202296</v>
      </c>
      <c r="H17" s="676">
        <v>78.724043089551728</v>
      </c>
      <c r="I17" s="681">
        <v>89.536930065540275</v>
      </c>
      <c r="J17" s="686"/>
    </row>
    <row r="18" spans="1:10" x14ac:dyDescent="0.25">
      <c r="A18" s="683" t="s">
        <v>16</v>
      </c>
      <c r="B18" s="681">
        <v>101.57901382766204</v>
      </c>
      <c r="C18" s="676">
        <v>102.64745340913636</v>
      </c>
      <c r="D18" s="676">
        <v>101.57901382766204</v>
      </c>
      <c r="E18" s="681">
        <v>102.87674588176228</v>
      </c>
      <c r="F18" s="681">
        <v>89.502182636134947</v>
      </c>
      <c r="G18" s="676">
        <v>89.271491582493184</v>
      </c>
      <c r="H18" s="676">
        <v>89.502182636134947</v>
      </c>
      <c r="I18" s="681">
        <v>89.035252876011782</v>
      </c>
    </row>
    <row r="19" spans="1:10" x14ac:dyDescent="0.25">
      <c r="A19" s="683" t="s">
        <v>17</v>
      </c>
      <c r="B19" s="681">
        <v>109.72328315779701</v>
      </c>
      <c r="C19" s="676">
        <v>103.50097536265805</v>
      </c>
      <c r="D19" s="676">
        <v>109.72328315779701</v>
      </c>
      <c r="E19" s="681">
        <v>103.44960339934811</v>
      </c>
      <c r="F19" s="681">
        <v>93.299617080900063</v>
      </c>
      <c r="G19" s="676">
        <v>86.199702109806495</v>
      </c>
      <c r="H19" s="676">
        <v>93.299617080900063</v>
      </c>
      <c r="I19" s="681">
        <v>88.537597543416865</v>
      </c>
    </row>
    <row r="20" spans="1:10" x14ac:dyDescent="0.25">
      <c r="A20" s="844"/>
      <c r="B20" s="844"/>
      <c r="C20" s="844"/>
      <c r="D20" s="844"/>
      <c r="E20" s="844"/>
      <c r="F20" s="844"/>
      <c r="G20" s="844"/>
      <c r="H20" s="844"/>
      <c r="I20" s="844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Normal="100" workbookViewId="0">
      <selection activeCell="N29" sqref="N29"/>
    </sheetView>
  </sheetViews>
  <sheetFormatPr defaultRowHeight="15" x14ac:dyDescent="0.25"/>
  <cols>
    <col min="1" max="1" width="7.28515625" style="87" customWidth="1"/>
    <col min="2" max="2" width="6.28515625" style="87" customWidth="1"/>
    <col min="3" max="4" width="9.140625" style="87"/>
    <col min="5" max="5" width="11.28515625" style="87" customWidth="1"/>
    <col min="6" max="16384" width="9.140625" style="87"/>
  </cols>
  <sheetData>
    <row r="1" spans="1:6" x14ac:dyDescent="0.25">
      <c r="A1" s="82" t="s">
        <v>1166</v>
      </c>
    </row>
    <row r="2" spans="1:6" x14ac:dyDescent="0.25">
      <c r="A2" s="91" t="s">
        <v>1165</v>
      </c>
    </row>
    <row r="3" spans="1:6" ht="63.75" x14ac:dyDescent="0.25">
      <c r="A3" s="47"/>
      <c r="B3" s="47"/>
      <c r="C3" s="689" t="s">
        <v>900</v>
      </c>
      <c r="D3" s="689" t="s">
        <v>901</v>
      </c>
      <c r="E3" s="689" t="s">
        <v>902</v>
      </c>
      <c r="F3" s="689" t="s">
        <v>903</v>
      </c>
    </row>
    <row r="4" spans="1:6" x14ac:dyDescent="0.25">
      <c r="A4" s="654">
        <v>2016</v>
      </c>
      <c r="B4" s="690" t="s">
        <v>18</v>
      </c>
      <c r="C4" s="691">
        <v>96.37414382336064</v>
      </c>
      <c r="D4" s="691">
        <v>93.442254425605</v>
      </c>
      <c r="E4" s="691">
        <v>96.37414382336064</v>
      </c>
      <c r="F4" s="691">
        <v>94.20030923207068</v>
      </c>
    </row>
    <row r="5" spans="1:6" x14ac:dyDescent="0.25">
      <c r="A5" s="654">
        <v>2017</v>
      </c>
      <c r="B5" s="690" t="s">
        <v>49</v>
      </c>
      <c r="C5" s="691">
        <v>81.643649237283313</v>
      </c>
      <c r="D5" s="691">
        <v>91.709940704939655</v>
      </c>
      <c r="E5" s="691">
        <v>81.643649237283313</v>
      </c>
      <c r="F5" s="691">
        <v>93.816398473226428</v>
      </c>
    </row>
    <row r="6" spans="1:6" x14ac:dyDescent="0.25">
      <c r="A6" s="692"/>
      <c r="B6" s="690" t="s">
        <v>16</v>
      </c>
      <c r="C6" s="691">
        <v>93.00854821185419</v>
      </c>
      <c r="D6" s="691">
        <v>92.517790320753278</v>
      </c>
      <c r="E6" s="691">
        <v>93.00854821185419</v>
      </c>
      <c r="F6" s="691">
        <v>94.017706182572852</v>
      </c>
    </row>
    <row r="7" spans="1:6" x14ac:dyDescent="0.25">
      <c r="A7" s="654"/>
      <c r="B7" s="690" t="s">
        <v>17</v>
      </c>
      <c r="C7" s="691">
        <v>100.70281303562494</v>
      </c>
      <c r="D7" s="691">
        <v>93.684379666768649</v>
      </c>
      <c r="E7" s="691">
        <v>100.70281303562493</v>
      </c>
      <c r="F7" s="691">
        <v>94.136960700324323</v>
      </c>
    </row>
    <row r="8" spans="1:6" x14ac:dyDescent="0.25">
      <c r="A8" s="654"/>
      <c r="B8" s="690" t="s">
        <v>18</v>
      </c>
      <c r="C8" s="691">
        <v>93.668871256401033</v>
      </c>
      <c r="D8" s="691">
        <v>91.910672305955757</v>
      </c>
      <c r="E8" s="691">
        <v>93.668871256401033</v>
      </c>
      <c r="F8" s="691">
        <v>94.257473890780219</v>
      </c>
    </row>
    <row r="9" spans="1:6" x14ac:dyDescent="0.25">
      <c r="A9" s="654">
        <v>2018</v>
      </c>
      <c r="B9" s="690" t="s">
        <v>49</v>
      </c>
      <c r="C9" s="691">
        <v>84.86435637173733</v>
      </c>
      <c r="D9" s="691">
        <v>94.346231752445988</v>
      </c>
      <c r="E9" s="691">
        <v>84.86435637173733</v>
      </c>
      <c r="F9" s="691">
        <v>94.433699276455854</v>
      </c>
    </row>
    <row r="10" spans="1:6" x14ac:dyDescent="0.25">
      <c r="B10" s="690" t="s">
        <v>16</v>
      </c>
      <c r="C10" s="691">
        <v>94.016408184797683</v>
      </c>
      <c r="D10" s="691">
        <v>94.271322056080749</v>
      </c>
      <c r="E10" s="691">
        <v>94.016408184797683</v>
      </c>
      <c r="F10" s="691">
        <v>94.209095282787558</v>
      </c>
    </row>
    <row r="11" spans="1:6" x14ac:dyDescent="0.25">
      <c r="B11" s="690" t="s">
        <v>17</v>
      </c>
      <c r="C11" s="691">
        <v>99.438655693864135</v>
      </c>
      <c r="D11" s="691">
        <v>92.666783457868448</v>
      </c>
      <c r="E11" s="691">
        <v>99.438655693864135</v>
      </c>
      <c r="F11" s="691">
        <v>94.111589325622191</v>
      </c>
    </row>
    <row r="19" spans="8:19" x14ac:dyDescent="0.25">
      <c r="H19" s="346"/>
      <c r="I19" s="346"/>
      <c r="J19" s="346"/>
      <c r="K19" s="346"/>
    </row>
    <row r="20" spans="8:19" x14ac:dyDescent="0.25">
      <c r="H20" s="346"/>
      <c r="I20" s="346"/>
      <c r="J20" s="346"/>
      <c r="K20" s="346"/>
      <c r="L20" s="318"/>
      <c r="M20" s="318"/>
      <c r="N20" s="318"/>
    </row>
    <row r="21" spans="8:19" x14ac:dyDescent="0.25">
      <c r="H21" s="346"/>
      <c r="I21" s="346"/>
      <c r="J21" s="346"/>
      <c r="K21" s="346"/>
      <c r="L21" s="318"/>
      <c r="M21" s="318"/>
      <c r="N21" s="318"/>
      <c r="P21" s="318"/>
      <c r="Q21" s="318"/>
      <c r="R21" s="318"/>
      <c r="S21" s="318"/>
    </row>
    <row r="22" spans="8:19" x14ac:dyDescent="0.25">
      <c r="H22" s="346"/>
      <c r="I22" s="346"/>
      <c r="J22" s="346"/>
      <c r="K22" s="346"/>
      <c r="L22" s="318"/>
      <c r="M22" s="318"/>
      <c r="N22" s="318"/>
      <c r="P22" s="318"/>
      <c r="Q22" s="318"/>
      <c r="R22" s="318"/>
      <c r="S22" s="318"/>
    </row>
    <row r="27" spans="8:19" x14ac:dyDescent="0.25">
      <c r="S27" s="172"/>
    </row>
  </sheetData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12" sqref="A12:E26"/>
    </sheetView>
  </sheetViews>
  <sheetFormatPr defaultColWidth="9.140625" defaultRowHeight="15" x14ac:dyDescent="0.25"/>
  <cols>
    <col min="1" max="1" width="9.140625" style="87"/>
    <col min="2" max="2" width="10" style="87" customWidth="1"/>
    <col min="3" max="3" width="12.42578125" style="87" customWidth="1"/>
    <col min="4" max="4" width="15.28515625" style="87" customWidth="1"/>
    <col min="5" max="5" width="17.28515625" style="87" customWidth="1"/>
    <col min="6" max="16384" width="9.140625" style="87"/>
  </cols>
  <sheetData>
    <row r="1" spans="1:5" x14ac:dyDescent="0.25">
      <c r="A1" s="80" t="s">
        <v>554</v>
      </c>
      <c r="B1" s="86"/>
      <c r="C1" s="86"/>
      <c r="D1" s="86"/>
      <c r="E1" s="86"/>
    </row>
    <row r="2" spans="1:5" x14ac:dyDescent="0.25">
      <c r="A2" s="85" t="s">
        <v>570</v>
      </c>
      <c r="B2" s="86"/>
      <c r="C2" s="86"/>
      <c r="D2" s="86"/>
      <c r="E2" s="86"/>
    </row>
    <row r="3" spans="1:5" ht="25.5" x14ac:dyDescent="0.25">
      <c r="A3" s="1039"/>
      <c r="B3" s="1040" t="s">
        <v>825</v>
      </c>
      <c r="C3" s="1040"/>
      <c r="D3" s="512" t="s">
        <v>309</v>
      </c>
      <c r="E3" s="513" t="s">
        <v>310</v>
      </c>
    </row>
    <row r="4" spans="1:5" ht="28.5" customHeight="1" x14ac:dyDescent="0.25">
      <c r="A4" s="1039"/>
      <c r="B4" s="289" t="s">
        <v>311</v>
      </c>
      <c r="C4" s="289" t="s">
        <v>312</v>
      </c>
      <c r="D4" s="290" t="s">
        <v>313</v>
      </c>
      <c r="E4" s="291" t="s">
        <v>314</v>
      </c>
    </row>
    <row r="5" spans="1:5" x14ac:dyDescent="0.25">
      <c r="A5" s="88">
        <v>2013</v>
      </c>
      <c r="B5" s="92">
        <v>2604090</v>
      </c>
      <c r="C5" s="92">
        <v>4557635</v>
      </c>
      <c r="D5" s="92">
        <v>-1953545</v>
      </c>
      <c r="E5" s="92" t="s">
        <v>560</v>
      </c>
    </row>
    <row r="6" spans="1:5" x14ac:dyDescent="0.25">
      <c r="A6" s="88">
        <v>2014</v>
      </c>
      <c r="B6" s="92">
        <v>2692013</v>
      </c>
      <c r="C6" s="510">
        <v>4946061</v>
      </c>
      <c r="D6" s="59">
        <v>-2254048</v>
      </c>
      <c r="E6" s="145" t="s">
        <v>616</v>
      </c>
    </row>
    <row r="7" spans="1:5" x14ac:dyDescent="0.25">
      <c r="A7" s="88">
        <v>2015</v>
      </c>
      <c r="B7" s="109">
        <v>2613924</v>
      </c>
      <c r="C7" s="135">
        <v>4369179</v>
      </c>
      <c r="D7" s="238">
        <v>-1755255</v>
      </c>
      <c r="E7" s="145">
        <v>59.8</v>
      </c>
    </row>
    <row r="8" spans="1:5" x14ac:dyDescent="0.25">
      <c r="A8" s="88">
        <v>2016</v>
      </c>
      <c r="B8" s="109">
        <v>2869101</v>
      </c>
      <c r="C8" s="135">
        <v>4426945</v>
      </c>
      <c r="D8" s="238">
        <v>-1557844</v>
      </c>
      <c r="E8" s="145" t="s">
        <v>626</v>
      </c>
    </row>
    <row r="9" spans="1:5" x14ac:dyDescent="0.25">
      <c r="A9" s="88">
        <v>2017</v>
      </c>
      <c r="B9" s="109">
        <v>3476093</v>
      </c>
      <c r="C9" s="109">
        <v>4899081</v>
      </c>
      <c r="D9" s="109">
        <v>-1422988</v>
      </c>
      <c r="E9" s="145" t="s">
        <v>343</v>
      </c>
    </row>
    <row r="10" spans="1:5" x14ac:dyDescent="0.25">
      <c r="A10" s="256"/>
      <c r="B10" s="240"/>
      <c r="C10" s="240"/>
      <c r="D10" s="240"/>
      <c r="E10" s="127"/>
    </row>
    <row r="11" spans="1:5" x14ac:dyDescent="0.25">
      <c r="A11" s="88">
        <v>2017</v>
      </c>
      <c r="B11" s="240"/>
      <c r="C11" s="240"/>
      <c r="D11" s="240"/>
      <c r="E11" s="127"/>
    </row>
    <row r="12" spans="1:5" x14ac:dyDescent="0.25">
      <c r="A12" s="773" t="s">
        <v>389</v>
      </c>
      <c r="B12" s="240">
        <v>316606</v>
      </c>
      <c r="C12" s="240">
        <v>449634</v>
      </c>
      <c r="D12" s="240">
        <v>-133028</v>
      </c>
      <c r="E12" s="127" t="s">
        <v>1115</v>
      </c>
    </row>
    <row r="13" spans="1:5" x14ac:dyDescent="0.25">
      <c r="A13" s="773" t="s">
        <v>390</v>
      </c>
      <c r="B13" s="240">
        <v>331734</v>
      </c>
      <c r="C13" s="240">
        <v>481408</v>
      </c>
      <c r="D13" s="240">
        <v>-149675</v>
      </c>
      <c r="E13" s="127" t="s">
        <v>1116</v>
      </c>
    </row>
    <row r="14" spans="1:5" s="89" customFormat="1" x14ac:dyDescent="0.25">
      <c r="A14" s="575" t="s">
        <v>391</v>
      </c>
      <c r="B14" s="240">
        <v>291356</v>
      </c>
      <c r="C14" s="240">
        <v>376291</v>
      </c>
      <c r="D14" s="240">
        <v>-84935</v>
      </c>
      <c r="E14" s="127" t="s">
        <v>1055</v>
      </c>
    </row>
    <row r="15" spans="1:5" x14ac:dyDescent="0.25">
      <c r="A15" s="256"/>
      <c r="B15" s="576"/>
      <c r="C15" s="576"/>
      <c r="D15" s="576"/>
      <c r="E15" s="577"/>
    </row>
    <row r="16" spans="1:5" x14ac:dyDescent="0.25">
      <c r="A16" s="856">
        <v>2018</v>
      </c>
      <c r="B16" s="240"/>
      <c r="C16" s="240"/>
      <c r="D16" s="240"/>
      <c r="E16" s="127"/>
    </row>
    <row r="17" spans="1:5" x14ac:dyDescent="0.25">
      <c r="A17" s="773" t="s">
        <v>376</v>
      </c>
      <c r="B17" s="240">
        <v>291619</v>
      </c>
      <c r="C17" s="240">
        <v>288848</v>
      </c>
      <c r="D17" s="240">
        <v>2771</v>
      </c>
      <c r="E17" s="127" t="s">
        <v>1167</v>
      </c>
    </row>
    <row r="18" spans="1:5" x14ac:dyDescent="0.25">
      <c r="A18" s="773" t="s">
        <v>392</v>
      </c>
      <c r="B18" s="240">
        <v>292922</v>
      </c>
      <c r="C18" s="240">
        <v>400944</v>
      </c>
      <c r="D18" s="240">
        <v>-108021</v>
      </c>
      <c r="E18" s="127" t="s">
        <v>1168</v>
      </c>
    </row>
    <row r="19" spans="1:5" x14ac:dyDescent="0.25">
      <c r="A19" s="773" t="s">
        <v>382</v>
      </c>
      <c r="B19" s="240">
        <v>298240</v>
      </c>
      <c r="C19" s="240">
        <v>507433</v>
      </c>
      <c r="D19" s="240">
        <v>-209193</v>
      </c>
      <c r="E19" s="127" t="s">
        <v>1169</v>
      </c>
    </row>
    <row r="20" spans="1:5" s="89" customFormat="1" x14ac:dyDescent="0.25">
      <c r="A20" s="773" t="s">
        <v>602</v>
      </c>
      <c r="B20" s="240">
        <v>295267</v>
      </c>
      <c r="C20" s="240">
        <v>394871</v>
      </c>
      <c r="D20" s="240">
        <v>-99605</v>
      </c>
      <c r="E20" s="127" t="s">
        <v>1054</v>
      </c>
    </row>
    <row r="21" spans="1:5" x14ac:dyDescent="0.25">
      <c r="A21" s="773" t="s">
        <v>384</v>
      </c>
      <c r="B21" s="240">
        <v>311123</v>
      </c>
      <c r="C21" s="240">
        <v>479136</v>
      </c>
      <c r="D21" s="240">
        <v>-168013</v>
      </c>
      <c r="E21" s="127" t="s">
        <v>1257</v>
      </c>
    </row>
    <row r="22" spans="1:5" s="89" customFormat="1" x14ac:dyDescent="0.25">
      <c r="A22" s="773" t="s">
        <v>385</v>
      </c>
      <c r="B22" s="240">
        <v>335550</v>
      </c>
      <c r="C22" s="240">
        <v>453051</v>
      </c>
      <c r="D22" s="240">
        <v>-117502</v>
      </c>
      <c r="E22" s="127" t="s">
        <v>1200</v>
      </c>
    </row>
    <row r="23" spans="1:5" x14ac:dyDescent="0.25">
      <c r="A23" s="773" t="s">
        <v>654</v>
      </c>
      <c r="B23" s="240">
        <v>345725</v>
      </c>
      <c r="C23" s="240">
        <v>535656</v>
      </c>
      <c r="D23" s="240">
        <v>-189931</v>
      </c>
      <c r="E23" s="127" t="s">
        <v>1258</v>
      </c>
    </row>
    <row r="24" spans="1:5" s="89" customFormat="1" x14ac:dyDescent="0.25">
      <c r="A24" s="773" t="s">
        <v>387</v>
      </c>
      <c r="B24" s="240">
        <v>278026</v>
      </c>
      <c r="C24" s="240">
        <v>392704</v>
      </c>
      <c r="D24" s="240">
        <v>-114678</v>
      </c>
      <c r="E24" s="127" t="s">
        <v>1259</v>
      </c>
    </row>
    <row r="25" spans="1:5" s="89" customFormat="1" x14ac:dyDescent="0.25">
      <c r="A25" s="773" t="s">
        <v>388</v>
      </c>
      <c r="B25" s="240">
        <v>324377</v>
      </c>
      <c r="C25" s="240">
        <v>469146</v>
      </c>
      <c r="D25" s="240">
        <v>-144769</v>
      </c>
      <c r="E25" s="127" t="s">
        <v>917</v>
      </c>
    </row>
    <row r="26" spans="1:5" x14ac:dyDescent="0.25">
      <c r="A26" s="704" t="s">
        <v>389</v>
      </c>
      <c r="B26" s="845">
        <v>353474</v>
      </c>
      <c r="C26" s="845">
        <v>506651</v>
      </c>
      <c r="D26" s="845">
        <v>-153177</v>
      </c>
      <c r="E26" s="846" t="s">
        <v>1260</v>
      </c>
    </row>
    <row r="27" spans="1:5" x14ac:dyDescent="0.25">
      <c r="B27" s="203"/>
      <c r="C27" s="203"/>
      <c r="D27" s="203"/>
      <c r="E27" s="204"/>
    </row>
    <row r="28" spans="1:5" x14ac:dyDescent="0.25">
      <c r="A28" s="150"/>
      <c r="B28" s="203"/>
      <c r="C28" s="203"/>
      <c r="D28" s="203"/>
      <c r="E28" s="204"/>
    </row>
    <row r="29" spans="1:5" x14ac:dyDescent="0.25">
      <c r="A29" s="150"/>
      <c r="B29" s="203"/>
      <c r="C29" s="203"/>
      <c r="D29" s="203"/>
      <c r="E29" s="204"/>
    </row>
    <row r="30" spans="1:5" x14ac:dyDescent="0.25">
      <c r="B30" s="203"/>
      <c r="C30" s="203"/>
      <c r="D30" s="203"/>
      <c r="E30" s="204"/>
    </row>
    <row r="31" spans="1:5" x14ac:dyDescent="0.25">
      <c r="B31" s="203"/>
      <c r="C31" s="203"/>
      <c r="D31" s="203"/>
      <c r="E31" s="204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A3" sqref="A3:N8"/>
    </sheetView>
  </sheetViews>
  <sheetFormatPr defaultColWidth="9.140625" defaultRowHeight="15" x14ac:dyDescent="0.25"/>
  <cols>
    <col min="1" max="1" width="12.85546875" style="87" customWidth="1"/>
    <col min="2" max="14" width="7.28515625" style="104" customWidth="1"/>
    <col min="15" max="16384" width="9.140625" style="104"/>
  </cols>
  <sheetData>
    <row r="1" spans="1:18" x14ac:dyDescent="0.25">
      <c r="A1" s="82" t="s">
        <v>1170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8" x14ac:dyDescent="0.25">
      <c r="A2" s="91" t="s">
        <v>1171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8" x14ac:dyDescent="0.25">
      <c r="A3" s="147"/>
      <c r="B3" s="801">
        <v>2017</v>
      </c>
      <c r="C3" s="801"/>
      <c r="D3" s="801"/>
      <c r="E3" s="801">
        <v>2018</v>
      </c>
      <c r="F3" s="662"/>
      <c r="G3" s="662"/>
      <c r="H3" s="662"/>
      <c r="I3" s="662"/>
      <c r="J3" s="662"/>
      <c r="K3" s="662"/>
      <c r="L3" s="662"/>
      <c r="M3" s="662"/>
      <c r="N3" s="662"/>
      <c r="O3" s="87"/>
      <c r="P3" s="87"/>
      <c r="Q3" s="87"/>
      <c r="R3" s="87"/>
    </row>
    <row r="4" spans="1:18" ht="26.25" x14ac:dyDescent="0.25">
      <c r="A4" s="147"/>
      <c r="B4" s="741" t="s">
        <v>894</v>
      </c>
      <c r="C4" s="741" t="s">
        <v>895</v>
      </c>
      <c r="D4" s="741" t="s">
        <v>885</v>
      </c>
      <c r="E4" s="741" t="s">
        <v>886</v>
      </c>
      <c r="F4" s="740" t="s">
        <v>715</v>
      </c>
      <c r="G4" s="740" t="s">
        <v>887</v>
      </c>
      <c r="H4" s="740" t="s">
        <v>888</v>
      </c>
      <c r="I4" s="740" t="s">
        <v>889</v>
      </c>
      <c r="J4" s="740" t="s">
        <v>890</v>
      </c>
      <c r="K4" s="740" t="s">
        <v>891</v>
      </c>
      <c r="L4" s="741" t="s">
        <v>892</v>
      </c>
      <c r="M4" s="741" t="s">
        <v>893</v>
      </c>
      <c r="N4" s="741" t="s">
        <v>894</v>
      </c>
      <c r="O4" s="87"/>
      <c r="P4" s="87"/>
      <c r="Q4" s="87"/>
      <c r="R4" s="87"/>
    </row>
    <row r="5" spans="1:18" ht="26.25" x14ac:dyDescent="0.25">
      <c r="A5" s="802" t="s">
        <v>904</v>
      </c>
      <c r="B5" s="742">
        <v>316606</v>
      </c>
      <c r="C5" s="742">
        <v>331734</v>
      </c>
      <c r="D5" s="742">
        <v>291356</v>
      </c>
      <c r="E5" s="742">
        <v>291619</v>
      </c>
      <c r="F5" s="742">
        <v>292922</v>
      </c>
      <c r="G5" s="742">
        <v>298240</v>
      </c>
      <c r="H5" s="742">
        <v>295267</v>
      </c>
      <c r="I5" s="742">
        <v>311123</v>
      </c>
      <c r="J5" s="742">
        <v>335550</v>
      </c>
      <c r="K5" s="742">
        <v>345725</v>
      </c>
      <c r="L5" s="742">
        <v>278026</v>
      </c>
      <c r="M5" s="742">
        <v>324377</v>
      </c>
      <c r="N5" s="742">
        <v>353474</v>
      </c>
      <c r="O5" s="87"/>
      <c r="P5" s="87"/>
      <c r="Q5" s="87"/>
      <c r="R5" s="87"/>
    </row>
    <row r="6" spans="1:18" ht="26.25" x14ac:dyDescent="0.25">
      <c r="A6" s="802" t="s">
        <v>905</v>
      </c>
      <c r="B6" s="742">
        <v>449634</v>
      </c>
      <c r="C6" s="742">
        <v>481408</v>
      </c>
      <c r="D6" s="742">
        <v>376291</v>
      </c>
      <c r="E6" s="742">
        <v>288848</v>
      </c>
      <c r="F6" s="742">
        <v>400944</v>
      </c>
      <c r="G6" s="742">
        <v>507433</v>
      </c>
      <c r="H6" s="742">
        <v>394871</v>
      </c>
      <c r="I6" s="742">
        <v>479136</v>
      </c>
      <c r="J6" s="742">
        <v>453051</v>
      </c>
      <c r="K6" s="742">
        <v>535656</v>
      </c>
      <c r="L6" s="742">
        <v>392704</v>
      </c>
      <c r="M6" s="742">
        <v>469146</v>
      </c>
      <c r="N6" s="742">
        <v>506651</v>
      </c>
      <c r="O6" s="87"/>
      <c r="P6" s="87"/>
      <c r="Q6" s="87"/>
      <c r="R6" s="87"/>
    </row>
    <row r="7" spans="1:18" ht="26.25" x14ac:dyDescent="0.25">
      <c r="A7" s="802" t="s">
        <v>904</v>
      </c>
      <c r="B7" s="742">
        <v>316606</v>
      </c>
      <c r="C7" s="742">
        <v>331734</v>
      </c>
      <c r="D7" s="742">
        <v>291356</v>
      </c>
      <c r="E7" s="742">
        <v>291619</v>
      </c>
      <c r="F7" s="742">
        <v>292922</v>
      </c>
      <c r="G7" s="742">
        <v>298240</v>
      </c>
      <c r="H7" s="742">
        <v>295267</v>
      </c>
      <c r="I7" s="742">
        <v>311123</v>
      </c>
      <c r="J7" s="742">
        <v>335550</v>
      </c>
      <c r="K7" s="742">
        <v>345725</v>
      </c>
      <c r="L7" s="742">
        <v>278026</v>
      </c>
      <c r="M7" s="742">
        <v>324377</v>
      </c>
      <c r="N7" s="742">
        <v>353474</v>
      </c>
      <c r="O7" s="87"/>
      <c r="P7" s="87"/>
      <c r="Q7" s="87"/>
      <c r="R7" s="87"/>
    </row>
    <row r="8" spans="1:18" ht="51" x14ac:dyDescent="0.25">
      <c r="A8" s="882" t="s">
        <v>1086</v>
      </c>
      <c r="B8" s="578">
        <v>133028</v>
      </c>
      <c r="C8" s="578">
        <v>149675</v>
      </c>
      <c r="D8" s="578">
        <v>84935</v>
      </c>
      <c r="E8" s="578">
        <v>2927</v>
      </c>
      <c r="F8" s="578">
        <v>108021</v>
      </c>
      <c r="G8" s="578">
        <v>209193</v>
      </c>
      <c r="H8" s="578">
        <v>99605</v>
      </c>
      <c r="I8" s="578">
        <v>168013</v>
      </c>
      <c r="J8" s="578">
        <v>117502</v>
      </c>
      <c r="K8" s="578">
        <v>189931</v>
      </c>
      <c r="L8" s="578">
        <v>114678</v>
      </c>
      <c r="M8" s="578">
        <v>144769</v>
      </c>
      <c r="N8" s="578">
        <v>153177</v>
      </c>
      <c r="O8" s="345"/>
      <c r="P8" s="300"/>
      <c r="Q8" s="87"/>
      <c r="R8" s="87"/>
    </row>
    <row r="9" spans="1:18" x14ac:dyDescent="0.25">
      <c r="A9" s="299"/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87"/>
      <c r="P9" s="87"/>
      <c r="Q9" s="87"/>
      <c r="R9" s="87"/>
    </row>
    <row r="10" spans="1:18" x14ac:dyDescent="0.25">
      <c r="A10" s="150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</row>
    <row r="11" spans="1:18" x14ac:dyDescent="0.25">
      <c r="A11" s="150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</row>
    <row r="12" spans="1:18" x14ac:dyDescent="0.25">
      <c r="A12" s="150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</row>
    <row r="13" spans="1:18" x14ac:dyDescent="0.25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</row>
    <row r="14" spans="1:18" x14ac:dyDescent="0.25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</row>
    <row r="15" spans="1:18" x14ac:dyDescent="0.2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</row>
    <row r="16" spans="1:18" x14ac:dyDescent="0.2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</row>
    <row r="17" spans="2:16" x14ac:dyDescent="0.2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 x14ac:dyDescent="0.2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 x14ac:dyDescent="0.2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</sheetData>
  <pageMargins left="0.7" right="0.7" top="0.75" bottom="0.75" header="0.3" footer="0.3"/>
  <pageSetup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4" zoomScale="85" zoomScaleNormal="85" workbookViewId="0">
      <selection activeCell="A12" sqref="A12:J50"/>
    </sheetView>
  </sheetViews>
  <sheetFormatPr defaultColWidth="9.140625" defaultRowHeight="15" x14ac:dyDescent="0.25"/>
  <cols>
    <col min="1" max="2" width="9.140625" style="87"/>
    <col min="3" max="3" width="14.85546875" style="87" customWidth="1"/>
    <col min="4" max="4" width="9.140625" style="87"/>
    <col min="5" max="5" width="12.85546875" style="87" customWidth="1"/>
    <col min="6" max="6" width="17.85546875" style="87" customWidth="1"/>
    <col min="7" max="7" width="19.7109375" style="87" customWidth="1"/>
    <col min="8" max="8" width="14.42578125" style="87" customWidth="1"/>
    <col min="9" max="9" width="17.42578125" style="87" customWidth="1"/>
    <col min="10" max="10" width="13.7109375" style="87" customWidth="1"/>
    <col min="11" max="16384" width="9.140625" style="87"/>
  </cols>
  <sheetData>
    <row r="1" spans="1:10" x14ac:dyDescent="0.25">
      <c r="A1" s="80" t="s">
        <v>553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25">
      <c r="A2" s="85" t="s">
        <v>315</v>
      </c>
      <c r="B2" s="86"/>
      <c r="C2" s="86"/>
      <c r="D2" s="86"/>
      <c r="E2" s="86"/>
      <c r="F2" s="86"/>
      <c r="G2" s="86"/>
      <c r="H2" s="86"/>
      <c r="I2" s="86"/>
    </row>
    <row r="3" spans="1:10" ht="15" customHeight="1" x14ac:dyDescent="0.25">
      <c r="A3" s="85"/>
      <c r="B3" s="86"/>
      <c r="C3" s="86"/>
      <c r="D3" s="86"/>
      <c r="E3" s="86"/>
      <c r="F3" s="86"/>
      <c r="G3" s="86"/>
      <c r="H3" s="86"/>
      <c r="I3" s="1041" t="s">
        <v>797</v>
      </c>
      <c r="J3" s="1041"/>
    </row>
    <row r="4" spans="1:10" ht="84.75" customHeight="1" x14ac:dyDescent="0.25">
      <c r="A4" s="520"/>
      <c r="B4" s="521" t="s">
        <v>317</v>
      </c>
      <c r="C4" s="521" t="s">
        <v>318</v>
      </c>
      <c r="D4" s="521" t="s">
        <v>319</v>
      </c>
      <c r="E4" s="521" t="s">
        <v>320</v>
      </c>
      <c r="F4" s="521" t="s">
        <v>321</v>
      </c>
      <c r="G4" s="521" t="s">
        <v>322</v>
      </c>
      <c r="H4" s="521" t="s">
        <v>323</v>
      </c>
      <c r="I4" s="521" t="s">
        <v>324</v>
      </c>
      <c r="J4" s="522" t="s">
        <v>325</v>
      </c>
    </row>
    <row r="5" spans="1:10" x14ac:dyDescent="0.25">
      <c r="A5" s="88">
        <v>2013</v>
      </c>
      <c r="B5" s="109">
        <v>2604090</v>
      </c>
      <c r="C5" s="109">
        <v>100345</v>
      </c>
      <c r="D5" s="109">
        <v>71008</v>
      </c>
      <c r="E5" s="109">
        <v>2130882</v>
      </c>
      <c r="F5" s="109">
        <v>171925</v>
      </c>
      <c r="G5" s="109">
        <v>128248</v>
      </c>
      <c r="H5" s="109">
        <v>1673</v>
      </c>
      <c r="I5" s="109">
        <v>8</v>
      </c>
      <c r="J5" s="109">
        <v>2</v>
      </c>
    </row>
    <row r="6" spans="1:10" x14ac:dyDescent="0.25">
      <c r="A6" s="88">
        <v>2014</v>
      </c>
      <c r="B6" s="92">
        <v>2692013</v>
      </c>
      <c r="C6" s="109">
        <v>105316</v>
      </c>
      <c r="D6" s="109">
        <v>71240</v>
      </c>
      <c r="E6" s="109">
        <v>2303461</v>
      </c>
      <c r="F6" s="109">
        <v>114094</v>
      </c>
      <c r="G6" s="109">
        <v>95356</v>
      </c>
      <c r="H6" s="109">
        <v>2395</v>
      </c>
      <c r="I6" s="109">
        <v>151</v>
      </c>
      <c r="J6" s="109" t="s">
        <v>127</v>
      </c>
    </row>
    <row r="7" spans="1:10" x14ac:dyDescent="0.25">
      <c r="A7" s="88">
        <v>2015</v>
      </c>
      <c r="B7" s="109">
        <v>2613924</v>
      </c>
      <c r="C7" s="109">
        <v>122036</v>
      </c>
      <c r="D7" s="109">
        <v>55278</v>
      </c>
      <c r="E7" s="109">
        <v>2304518</v>
      </c>
      <c r="F7" s="109">
        <v>60763</v>
      </c>
      <c r="G7" s="109">
        <v>69526</v>
      </c>
      <c r="H7" s="109">
        <v>1803</v>
      </c>
      <c r="I7" s="109">
        <v>0</v>
      </c>
      <c r="J7" s="109">
        <v>1</v>
      </c>
    </row>
    <row r="8" spans="1:10" x14ac:dyDescent="0.25">
      <c r="A8" s="88">
        <v>2016</v>
      </c>
      <c r="B8" s="109">
        <v>2869101</v>
      </c>
      <c r="C8" s="109">
        <v>157770</v>
      </c>
      <c r="D8" s="109">
        <v>57533</v>
      </c>
      <c r="E8" s="109">
        <v>2508904</v>
      </c>
      <c r="F8" s="109">
        <v>75476</v>
      </c>
      <c r="G8" s="109">
        <v>67558</v>
      </c>
      <c r="H8" s="109">
        <v>1860</v>
      </c>
      <c r="I8" s="109" t="s">
        <v>127</v>
      </c>
      <c r="J8" s="109" t="s">
        <v>127</v>
      </c>
    </row>
    <row r="9" spans="1:10" x14ac:dyDescent="0.25">
      <c r="A9" s="88">
        <v>2017</v>
      </c>
      <c r="B9" s="109">
        <v>3476093</v>
      </c>
      <c r="C9" s="109">
        <v>159099</v>
      </c>
      <c r="D9" s="109">
        <v>77872</v>
      </c>
      <c r="E9" s="109">
        <v>2926103</v>
      </c>
      <c r="F9" s="109">
        <v>246975</v>
      </c>
      <c r="G9" s="109">
        <v>63501</v>
      </c>
      <c r="H9" s="109">
        <v>2540</v>
      </c>
      <c r="I9" s="109">
        <v>4</v>
      </c>
      <c r="J9" s="109" t="s">
        <v>127</v>
      </c>
    </row>
    <row r="10" spans="1:10" x14ac:dyDescent="0.25">
      <c r="A10" s="773"/>
      <c r="B10" s="579"/>
      <c r="C10" s="580"/>
      <c r="D10" s="580"/>
      <c r="E10" s="580"/>
      <c r="F10" s="580"/>
      <c r="G10" s="580"/>
      <c r="H10" s="580"/>
      <c r="I10" s="579"/>
      <c r="J10" s="579"/>
    </row>
    <row r="11" spans="1:10" x14ac:dyDescent="0.25">
      <c r="A11" s="88">
        <v>2017</v>
      </c>
      <c r="B11" s="579"/>
      <c r="C11" s="580"/>
      <c r="D11" s="580"/>
      <c r="E11" s="580"/>
      <c r="F11" s="580"/>
      <c r="G11" s="580"/>
      <c r="H11" s="580"/>
      <c r="I11" s="579"/>
      <c r="J11" s="579"/>
    </row>
    <row r="12" spans="1:10" x14ac:dyDescent="0.25">
      <c r="A12" s="773" t="s">
        <v>389</v>
      </c>
      <c r="B12" s="579">
        <v>316606</v>
      </c>
      <c r="C12" s="580">
        <v>14216</v>
      </c>
      <c r="D12" s="580">
        <v>7086</v>
      </c>
      <c r="E12" s="580">
        <v>263850</v>
      </c>
      <c r="F12" s="580">
        <v>24985</v>
      </c>
      <c r="G12" s="580">
        <v>6140</v>
      </c>
      <c r="H12" s="580">
        <v>328</v>
      </c>
      <c r="I12" s="579" t="s">
        <v>127</v>
      </c>
      <c r="J12" s="579" t="s">
        <v>127</v>
      </c>
    </row>
    <row r="13" spans="1:10" x14ac:dyDescent="0.25">
      <c r="A13" s="773" t="s">
        <v>390</v>
      </c>
      <c r="B13" s="579">
        <v>331734</v>
      </c>
      <c r="C13" s="580">
        <v>13805</v>
      </c>
      <c r="D13" s="580">
        <v>7404</v>
      </c>
      <c r="E13" s="580">
        <v>283653</v>
      </c>
      <c r="F13" s="580">
        <v>20290</v>
      </c>
      <c r="G13" s="580">
        <v>6457</v>
      </c>
      <c r="H13" s="580">
        <v>125</v>
      </c>
      <c r="I13" s="579" t="s">
        <v>127</v>
      </c>
      <c r="J13" s="579" t="s">
        <v>127</v>
      </c>
    </row>
    <row r="14" spans="1:10" x14ac:dyDescent="0.25">
      <c r="A14" s="575" t="s">
        <v>391</v>
      </c>
      <c r="B14" s="579">
        <v>291356</v>
      </c>
      <c r="C14" s="580">
        <v>11019</v>
      </c>
      <c r="D14" s="580">
        <v>6423</v>
      </c>
      <c r="E14" s="580">
        <v>245405</v>
      </c>
      <c r="F14" s="580">
        <v>23630</v>
      </c>
      <c r="G14" s="580">
        <v>4813</v>
      </c>
      <c r="H14" s="580">
        <v>67</v>
      </c>
      <c r="I14" s="579" t="s">
        <v>127</v>
      </c>
      <c r="J14" s="579" t="s">
        <v>127</v>
      </c>
    </row>
    <row r="15" spans="1:10" x14ac:dyDescent="0.25">
      <c r="A15" s="575"/>
      <c r="B15" s="579"/>
      <c r="C15" s="580"/>
      <c r="D15" s="580"/>
      <c r="E15" s="580"/>
      <c r="F15" s="580"/>
      <c r="G15" s="580"/>
      <c r="H15" s="580"/>
      <c r="I15" s="579"/>
      <c r="J15" s="579"/>
    </row>
    <row r="16" spans="1:10" x14ac:dyDescent="0.25">
      <c r="A16" s="856">
        <v>2018</v>
      </c>
      <c r="B16" s="579"/>
      <c r="C16" s="580"/>
      <c r="D16" s="580"/>
      <c r="E16" s="580"/>
      <c r="F16" s="580"/>
      <c r="G16" s="580"/>
      <c r="H16" s="580"/>
      <c r="I16" s="579"/>
      <c r="J16" s="579"/>
    </row>
    <row r="17" spans="1:10" x14ac:dyDescent="0.25">
      <c r="A17" s="241" t="s">
        <v>376</v>
      </c>
      <c r="B17" s="579">
        <v>291619</v>
      </c>
      <c r="C17" s="580">
        <v>10540</v>
      </c>
      <c r="D17" s="580">
        <v>6051</v>
      </c>
      <c r="E17" s="580">
        <v>235674</v>
      </c>
      <c r="F17" s="580">
        <v>33934</v>
      </c>
      <c r="G17" s="580">
        <v>5266</v>
      </c>
      <c r="H17" s="580">
        <v>154</v>
      </c>
      <c r="I17" s="579" t="s">
        <v>127</v>
      </c>
      <c r="J17" s="579" t="s">
        <v>127</v>
      </c>
    </row>
    <row r="18" spans="1:10" x14ac:dyDescent="0.25">
      <c r="A18" s="241" t="s">
        <v>392</v>
      </c>
      <c r="B18" s="579">
        <v>292922</v>
      </c>
      <c r="C18" s="580">
        <v>7130</v>
      </c>
      <c r="D18" s="580">
        <v>5442</v>
      </c>
      <c r="E18" s="580">
        <v>253882</v>
      </c>
      <c r="F18" s="580">
        <v>21907</v>
      </c>
      <c r="G18" s="580">
        <v>4429</v>
      </c>
      <c r="H18" s="580">
        <v>132</v>
      </c>
      <c r="I18" s="579" t="s">
        <v>127</v>
      </c>
      <c r="J18" s="579" t="s">
        <v>127</v>
      </c>
    </row>
    <row r="19" spans="1:10" x14ac:dyDescent="0.25">
      <c r="A19" s="773" t="s">
        <v>382</v>
      </c>
      <c r="B19" s="579">
        <v>298240</v>
      </c>
      <c r="C19" s="580">
        <v>6356</v>
      </c>
      <c r="D19" s="580">
        <v>5503</v>
      </c>
      <c r="E19" s="580">
        <v>260724</v>
      </c>
      <c r="F19" s="580">
        <v>20633</v>
      </c>
      <c r="G19" s="580">
        <v>4811</v>
      </c>
      <c r="H19" s="580">
        <v>214</v>
      </c>
      <c r="I19" s="579" t="s">
        <v>127</v>
      </c>
      <c r="J19" s="579" t="s">
        <v>127</v>
      </c>
    </row>
    <row r="20" spans="1:10" x14ac:dyDescent="0.25">
      <c r="A20" s="241" t="s">
        <v>602</v>
      </c>
      <c r="B20" s="579">
        <v>295267</v>
      </c>
      <c r="C20" s="580">
        <v>7033</v>
      </c>
      <c r="D20" s="580">
        <v>5708</v>
      </c>
      <c r="E20" s="580">
        <v>250874</v>
      </c>
      <c r="F20" s="580">
        <v>27816</v>
      </c>
      <c r="G20" s="580">
        <v>3649</v>
      </c>
      <c r="H20" s="580">
        <v>188</v>
      </c>
      <c r="I20" s="579" t="s">
        <v>127</v>
      </c>
      <c r="J20" s="579" t="s">
        <v>127</v>
      </c>
    </row>
    <row r="21" spans="1:10" s="89" customFormat="1" x14ac:dyDescent="0.25">
      <c r="A21" s="773" t="s">
        <v>384</v>
      </c>
      <c r="B21" s="579">
        <v>311123</v>
      </c>
      <c r="C21" s="580">
        <v>9852</v>
      </c>
      <c r="D21" s="580">
        <v>6360</v>
      </c>
      <c r="E21" s="580">
        <v>273199</v>
      </c>
      <c r="F21" s="580">
        <v>15047</v>
      </c>
      <c r="G21" s="580">
        <v>6541</v>
      </c>
      <c r="H21" s="580">
        <v>125</v>
      </c>
      <c r="I21" s="579" t="s">
        <v>127</v>
      </c>
      <c r="J21" s="579" t="s">
        <v>127</v>
      </c>
    </row>
    <row r="22" spans="1:10" s="89" customFormat="1" x14ac:dyDescent="0.25">
      <c r="A22" s="241" t="s">
        <v>385</v>
      </c>
      <c r="B22" s="579">
        <v>335550</v>
      </c>
      <c r="C22" s="580">
        <v>12577</v>
      </c>
      <c r="D22" s="580">
        <v>5794</v>
      </c>
      <c r="E22" s="580">
        <v>289305</v>
      </c>
      <c r="F22" s="580">
        <v>22598</v>
      </c>
      <c r="G22" s="580">
        <v>5143</v>
      </c>
      <c r="H22" s="580">
        <v>132</v>
      </c>
      <c r="I22" s="579" t="s">
        <v>127</v>
      </c>
      <c r="J22" s="579" t="s">
        <v>127</v>
      </c>
    </row>
    <row r="23" spans="1:10" s="89" customFormat="1" x14ac:dyDescent="0.25">
      <c r="A23" s="241" t="s">
        <v>654</v>
      </c>
      <c r="B23" s="579">
        <v>345725</v>
      </c>
      <c r="C23" s="580">
        <v>12200</v>
      </c>
      <c r="D23" s="580">
        <v>5516.9043399999991</v>
      </c>
      <c r="E23" s="580">
        <v>289843</v>
      </c>
      <c r="F23" s="580">
        <v>33263</v>
      </c>
      <c r="G23" s="580">
        <v>4692</v>
      </c>
      <c r="H23" s="580">
        <v>210</v>
      </c>
      <c r="I23" s="579" t="s">
        <v>127</v>
      </c>
      <c r="J23" s="579" t="s">
        <v>127</v>
      </c>
    </row>
    <row r="24" spans="1:10" s="89" customFormat="1" x14ac:dyDescent="0.25">
      <c r="A24" s="241" t="s">
        <v>661</v>
      </c>
      <c r="B24" s="579">
        <v>278026</v>
      </c>
      <c r="C24" s="580">
        <v>14936</v>
      </c>
      <c r="D24" s="580">
        <v>3513</v>
      </c>
      <c r="E24" s="580">
        <v>224974</v>
      </c>
      <c r="F24" s="580">
        <v>31368</v>
      </c>
      <c r="G24" s="580">
        <v>2857</v>
      </c>
      <c r="H24" s="580">
        <v>377</v>
      </c>
      <c r="I24" s="579" t="s">
        <v>127</v>
      </c>
      <c r="J24" s="579" t="s">
        <v>127</v>
      </c>
    </row>
    <row r="25" spans="1:10" x14ac:dyDescent="0.25">
      <c r="A25" s="773" t="s">
        <v>388</v>
      </c>
      <c r="B25" s="579">
        <v>324377</v>
      </c>
      <c r="C25" s="580">
        <v>14946</v>
      </c>
      <c r="D25" s="580">
        <v>3450</v>
      </c>
      <c r="E25" s="580">
        <v>274757</v>
      </c>
      <c r="F25" s="580">
        <v>25912.056760000003</v>
      </c>
      <c r="G25" s="580">
        <v>5209</v>
      </c>
      <c r="H25" s="580">
        <v>103</v>
      </c>
      <c r="I25" s="579" t="s">
        <v>127</v>
      </c>
      <c r="J25" s="579" t="s">
        <v>127</v>
      </c>
    </row>
    <row r="26" spans="1:10" x14ac:dyDescent="0.25">
      <c r="A26" s="773" t="s">
        <v>389</v>
      </c>
      <c r="B26" s="579">
        <v>353474</v>
      </c>
      <c r="C26" s="580">
        <v>19279</v>
      </c>
      <c r="D26" s="580">
        <v>10125</v>
      </c>
      <c r="E26" s="580">
        <v>297665</v>
      </c>
      <c r="F26" s="580">
        <v>20956</v>
      </c>
      <c r="G26" s="580">
        <v>4808</v>
      </c>
      <c r="H26" s="580">
        <v>642</v>
      </c>
      <c r="I26" s="579" t="s">
        <v>127</v>
      </c>
      <c r="J26" s="579" t="s">
        <v>127</v>
      </c>
    </row>
    <row r="27" spans="1:10" x14ac:dyDescent="0.25">
      <c r="A27" s="252" t="s">
        <v>185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x14ac:dyDescent="0.25">
      <c r="A28" s="253" t="s">
        <v>186</v>
      </c>
      <c r="B28" s="254"/>
      <c r="C28" s="254"/>
      <c r="D28" s="254"/>
      <c r="E28" s="254"/>
      <c r="F28" s="254"/>
      <c r="G28" s="254"/>
      <c r="H28" s="254"/>
      <c r="I28" s="254"/>
      <c r="J28" s="254"/>
    </row>
    <row r="29" spans="1:10" x14ac:dyDescent="0.25">
      <c r="A29" s="582">
        <v>2013</v>
      </c>
      <c r="B29" s="255" t="s">
        <v>346</v>
      </c>
      <c r="C29" s="255" t="s">
        <v>592</v>
      </c>
      <c r="D29" s="255" t="s">
        <v>593</v>
      </c>
      <c r="E29" s="255" t="s">
        <v>275</v>
      </c>
      <c r="F29" s="255" t="s">
        <v>594</v>
      </c>
      <c r="G29" s="255" t="s">
        <v>561</v>
      </c>
      <c r="H29" s="255" t="s">
        <v>595</v>
      </c>
      <c r="I29" s="255" t="s">
        <v>596</v>
      </c>
      <c r="J29" s="255" t="s">
        <v>127</v>
      </c>
    </row>
    <row r="30" spans="1:10" x14ac:dyDescent="0.25">
      <c r="A30" s="582">
        <v>2014</v>
      </c>
      <c r="B30" s="140" t="s">
        <v>578</v>
      </c>
      <c r="C30" s="140" t="s">
        <v>582</v>
      </c>
      <c r="D30" s="140" t="s">
        <v>89</v>
      </c>
      <c r="E30" s="140" t="s">
        <v>278</v>
      </c>
      <c r="F30" s="140" t="s">
        <v>617</v>
      </c>
      <c r="G30" s="140" t="s">
        <v>618</v>
      </c>
      <c r="H30" s="140" t="s">
        <v>619</v>
      </c>
      <c r="I30" s="320" t="s">
        <v>286</v>
      </c>
      <c r="J30" s="255" t="s">
        <v>127</v>
      </c>
    </row>
    <row r="31" spans="1:10" x14ac:dyDescent="0.25">
      <c r="A31" s="88">
        <v>2015</v>
      </c>
      <c r="B31" s="140" t="s">
        <v>724</v>
      </c>
      <c r="C31" s="140" t="s">
        <v>719</v>
      </c>
      <c r="D31" s="140" t="s">
        <v>662</v>
      </c>
      <c r="E31" s="140" t="s">
        <v>78</v>
      </c>
      <c r="F31" s="140" t="s">
        <v>689</v>
      </c>
      <c r="G31" s="140" t="s">
        <v>725</v>
      </c>
      <c r="H31" s="140" t="s">
        <v>726</v>
      </c>
      <c r="I31" s="140" t="s">
        <v>663</v>
      </c>
      <c r="J31" s="255" t="s">
        <v>127</v>
      </c>
    </row>
    <row r="32" spans="1:10" x14ac:dyDescent="0.25">
      <c r="A32" s="88">
        <v>2016</v>
      </c>
      <c r="B32" s="140" t="s">
        <v>811</v>
      </c>
      <c r="C32" s="140" t="s">
        <v>780</v>
      </c>
      <c r="D32" s="140" t="s">
        <v>326</v>
      </c>
      <c r="E32" s="140" t="s">
        <v>789</v>
      </c>
      <c r="F32" s="140" t="s">
        <v>589</v>
      </c>
      <c r="G32" s="140" t="s">
        <v>781</v>
      </c>
      <c r="H32" s="140" t="s">
        <v>695</v>
      </c>
      <c r="I32" s="140" t="s">
        <v>127</v>
      </c>
      <c r="J32" s="255" t="s">
        <v>127</v>
      </c>
    </row>
    <row r="33" spans="1:10" x14ac:dyDescent="0.25">
      <c r="A33" s="88">
        <v>2017</v>
      </c>
      <c r="B33" s="140" t="s">
        <v>912</v>
      </c>
      <c r="C33" s="140" t="s">
        <v>744</v>
      </c>
      <c r="D33" s="140" t="s">
        <v>1090</v>
      </c>
      <c r="E33" s="140" t="s">
        <v>1117</v>
      </c>
      <c r="F33" s="140" t="s">
        <v>955</v>
      </c>
      <c r="G33" s="140" t="s">
        <v>956</v>
      </c>
      <c r="H33" s="140" t="s">
        <v>957</v>
      </c>
      <c r="I33" s="140" t="s">
        <v>127</v>
      </c>
      <c r="J33" s="255" t="s">
        <v>127</v>
      </c>
    </row>
    <row r="34" spans="1:10" x14ac:dyDescent="0.25">
      <c r="A34" s="773"/>
      <c r="B34" s="255"/>
      <c r="C34" s="255"/>
      <c r="D34" s="255"/>
      <c r="E34" s="255"/>
      <c r="F34" s="255"/>
      <c r="G34" s="255"/>
      <c r="H34" s="255"/>
      <c r="I34" s="255"/>
      <c r="J34" s="255"/>
    </row>
    <row r="35" spans="1:10" x14ac:dyDescent="0.25">
      <c r="A35" s="88">
        <v>2017</v>
      </c>
      <c r="B35" s="583"/>
      <c r="C35" s="583"/>
      <c r="D35" s="583"/>
      <c r="E35" s="583"/>
      <c r="F35" s="583"/>
      <c r="G35" s="583"/>
      <c r="H35" s="583"/>
      <c r="I35" s="584"/>
      <c r="J35" s="584"/>
    </row>
    <row r="36" spans="1:10" x14ac:dyDescent="0.25">
      <c r="A36" s="241" t="s">
        <v>389</v>
      </c>
      <c r="B36" s="585" t="s">
        <v>806</v>
      </c>
      <c r="C36" s="585" t="s">
        <v>80</v>
      </c>
      <c r="D36" s="585" t="s">
        <v>690</v>
      </c>
      <c r="E36" s="585" t="s">
        <v>913</v>
      </c>
      <c r="F36" s="585" t="s">
        <v>851</v>
      </c>
      <c r="G36" s="585" t="s">
        <v>852</v>
      </c>
      <c r="H36" s="585" t="s">
        <v>822</v>
      </c>
      <c r="I36" s="584" t="s">
        <v>127</v>
      </c>
      <c r="J36" s="584" t="s">
        <v>127</v>
      </c>
    </row>
    <row r="37" spans="1:10" s="89" customFormat="1" x14ac:dyDescent="0.25">
      <c r="A37" s="241" t="s">
        <v>390</v>
      </c>
      <c r="B37" s="585" t="s">
        <v>823</v>
      </c>
      <c r="C37" s="585" t="s">
        <v>591</v>
      </c>
      <c r="D37" s="585" t="s">
        <v>801</v>
      </c>
      <c r="E37" s="585" t="s">
        <v>782</v>
      </c>
      <c r="F37" s="585" t="s">
        <v>871</v>
      </c>
      <c r="G37" s="585" t="s">
        <v>849</v>
      </c>
      <c r="H37" s="585" t="s">
        <v>872</v>
      </c>
      <c r="I37" s="584" t="s">
        <v>127</v>
      </c>
      <c r="J37" s="584" t="s">
        <v>127</v>
      </c>
    </row>
    <row r="38" spans="1:10" s="89" customFormat="1" x14ac:dyDescent="0.25">
      <c r="A38" s="575" t="s">
        <v>391</v>
      </c>
      <c r="B38" s="585" t="s">
        <v>882</v>
      </c>
      <c r="C38" s="585" t="s">
        <v>915</v>
      </c>
      <c r="D38" s="585" t="s">
        <v>873</v>
      </c>
      <c r="E38" s="585" t="s">
        <v>717</v>
      </c>
      <c r="F38" s="585" t="s">
        <v>916</v>
      </c>
      <c r="G38" s="585" t="s">
        <v>917</v>
      </c>
      <c r="H38" s="585" t="s">
        <v>918</v>
      </c>
      <c r="I38" s="584" t="s">
        <v>127</v>
      </c>
      <c r="J38" s="584" t="s">
        <v>127</v>
      </c>
    </row>
    <row r="39" spans="1:10" s="89" customFormat="1" x14ac:dyDescent="0.25">
      <c r="A39" s="575"/>
      <c r="B39" s="585"/>
      <c r="C39" s="585"/>
      <c r="D39" s="585"/>
      <c r="E39" s="585"/>
      <c r="F39" s="585"/>
      <c r="G39" s="585"/>
      <c r="H39" s="585"/>
      <c r="I39" s="584"/>
      <c r="J39" s="584"/>
    </row>
    <row r="40" spans="1:10" s="89" customFormat="1" x14ac:dyDescent="0.25">
      <c r="A40" s="856">
        <v>2018</v>
      </c>
      <c r="B40" s="583"/>
      <c r="C40" s="583"/>
      <c r="D40" s="583"/>
      <c r="E40" s="583"/>
      <c r="F40" s="583"/>
      <c r="G40" s="583"/>
      <c r="H40" s="583"/>
      <c r="I40" s="584"/>
      <c r="J40" s="584"/>
    </row>
    <row r="41" spans="1:10" s="89" customFormat="1" x14ac:dyDescent="0.25">
      <c r="A41" s="241" t="s">
        <v>376</v>
      </c>
      <c r="B41" s="585" t="s">
        <v>1261</v>
      </c>
      <c r="C41" s="585" t="s">
        <v>819</v>
      </c>
      <c r="D41" s="585" t="s">
        <v>665</v>
      </c>
      <c r="E41" s="585" t="s">
        <v>1262</v>
      </c>
      <c r="F41" s="585" t="s">
        <v>958</v>
      </c>
      <c r="G41" s="585" t="s">
        <v>959</v>
      </c>
      <c r="H41" s="585" t="s">
        <v>960</v>
      </c>
      <c r="I41" s="584" t="s">
        <v>127</v>
      </c>
      <c r="J41" s="584" t="s">
        <v>127</v>
      </c>
    </row>
    <row r="42" spans="1:10" x14ac:dyDescent="0.25">
      <c r="A42" s="241" t="s">
        <v>392</v>
      </c>
      <c r="B42" s="585" t="s">
        <v>1263</v>
      </c>
      <c r="C42" s="585" t="s">
        <v>983</v>
      </c>
      <c r="D42" s="585" t="s">
        <v>925</v>
      </c>
      <c r="E42" s="585" t="s">
        <v>1264</v>
      </c>
      <c r="F42" s="585" t="s">
        <v>970</v>
      </c>
      <c r="G42" s="585" t="s">
        <v>984</v>
      </c>
      <c r="H42" s="585" t="s">
        <v>985</v>
      </c>
      <c r="I42" s="584" t="s">
        <v>127</v>
      </c>
      <c r="J42" s="584" t="s">
        <v>127</v>
      </c>
    </row>
    <row r="43" spans="1:10" x14ac:dyDescent="0.25">
      <c r="A43" s="241" t="s">
        <v>382</v>
      </c>
      <c r="B43" s="585" t="s">
        <v>603</v>
      </c>
      <c r="C43" s="585" t="s">
        <v>1052</v>
      </c>
      <c r="D43" s="585" t="s">
        <v>1087</v>
      </c>
      <c r="E43" s="585" t="s">
        <v>1265</v>
      </c>
      <c r="F43" s="585" t="s">
        <v>1053</v>
      </c>
      <c r="G43" s="585" t="s">
        <v>1054</v>
      </c>
      <c r="H43" s="585" t="s">
        <v>562</v>
      </c>
      <c r="I43" s="584" t="s">
        <v>127</v>
      </c>
      <c r="J43" s="584" t="s">
        <v>127</v>
      </c>
    </row>
    <row r="44" spans="1:10" s="89" customFormat="1" x14ac:dyDescent="0.25">
      <c r="A44" s="241" t="s">
        <v>602</v>
      </c>
      <c r="B44" s="585" t="s">
        <v>755</v>
      </c>
      <c r="C44" s="585" t="s">
        <v>1073</v>
      </c>
      <c r="D44" s="585">
        <v>98</v>
      </c>
      <c r="E44" s="585" t="s">
        <v>736</v>
      </c>
      <c r="F44" s="585" t="s">
        <v>1074</v>
      </c>
      <c r="G44" s="585" t="s">
        <v>826</v>
      </c>
      <c r="H44" s="585" t="s">
        <v>1088</v>
      </c>
      <c r="I44" s="584" t="s">
        <v>127</v>
      </c>
      <c r="J44" s="584" t="s">
        <v>127</v>
      </c>
    </row>
    <row r="45" spans="1:10" s="89" customFormat="1" x14ac:dyDescent="0.25">
      <c r="A45" s="241" t="s">
        <v>384</v>
      </c>
      <c r="B45" s="585" t="s">
        <v>1092</v>
      </c>
      <c r="C45" s="585" t="s">
        <v>1089</v>
      </c>
      <c r="D45" s="585" t="s">
        <v>1120</v>
      </c>
      <c r="E45" s="585" t="s">
        <v>789</v>
      </c>
      <c r="F45" s="585" t="s">
        <v>848</v>
      </c>
      <c r="G45" s="585" t="s">
        <v>1090</v>
      </c>
      <c r="H45" s="585" t="s">
        <v>1091</v>
      </c>
      <c r="I45" s="584" t="s">
        <v>127</v>
      </c>
      <c r="J45" s="584" t="s">
        <v>127</v>
      </c>
    </row>
    <row r="46" spans="1:10" x14ac:dyDescent="0.25">
      <c r="A46" s="241" t="s">
        <v>385</v>
      </c>
      <c r="B46" s="585" t="s">
        <v>1266</v>
      </c>
      <c r="C46" s="585" t="s">
        <v>1119</v>
      </c>
      <c r="D46" s="585" t="s">
        <v>1201</v>
      </c>
      <c r="E46" s="585" t="s">
        <v>821</v>
      </c>
      <c r="F46" s="585" t="s">
        <v>1121</v>
      </c>
      <c r="G46" s="585" t="s">
        <v>724</v>
      </c>
      <c r="H46" s="585" t="s">
        <v>1122</v>
      </c>
      <c r="I46" s="584" t="s">
        <v>127</v>
      </c>
      <c r="J46" s="584" t="s">
        <v>127</v>
      </c>
    </row>
    <row r="47" spans="1:10" x14ac:dyDescent="0.25">
      <c r="A47" s="241" t="s">
        <v>654</v>
      </c>
      <c r="B47" s="585" t="s">
        <v>717</v>
      </c>
      <c r="C47" s="585" t="s">
        <v>907</v>
      </c>
      <c r="D47" s="585" t="s">
        <v>1175</v>
      </c>
      <c r="E47" s="585" t="s">
        <v>1214</v>
      </c>
      <c r="F47" s="585" t="s">
        <v>1172</v>
      </c>
      <c r="G47" s="585" t="s">
        <v>582</v>
      </c>
      <c r="H47" s="585" t="s">
        <v>1081</v>
      </c>
      <c r="I47" s="584" t="s">
        <v>127</v>
      </c>
      <c r="J47" s="584" t="s">
        <v>127</v>
      </c>
    </row>
    <row r="48" spans="1:10" s="89" customFormat="1" x14ac:dyDescent="0.25">
      <c r="A48" s="241" t="s">
        <v>661</v>
      </c>
      <c r="B48" s="585" t="s">
        <v>1265</v>
      </c>
      <c r="C48" s="585" t="s">
        <v>1120</v>
      </c>
      <c r="D48" s="585" t="s">
        <v>1058</v>
      </c>
      <c r="E48" s="585" t="s">
        <v>744</v>
      </c>
      <c r="F48" s="585" t="s">
        <v>1202</v>
      </c>
      <c r="G48" s="585" t="s">
        <v>1203</v>
      </c>
      <c r="H48" s="585" t="s">
        <v>1204</v>
      </c>
      <c r="I48" s="584" t="s">
        <v>127</v>
      </c>
      <c r="J48" s="584" t="s">
        <v>127</v>
      </c>
    </row>
    <row r="49" spans="1:10" x14ac:dyDescent="0.25">
      <c r="A49" s="773" t="s">
        <v>388</v>
      </c>
      <c r="B49" s="585" t="s">
        <v>89</v>
      </c>
      <c r="C49" s="585" t="s">
        <v>814</v>
      </c>
      <c r="D49" s="585" t="s">
        <v>1267</v>
      </c>
      <c r="E49" s="585" t="s">
        <v>1268</v>
      </c>
      <c r="F49" s="585" t="s">
        <v>328</v>
      </c>
      <c r="G49" s="585" t="s">
        <v>1096</v>
      </c>
      <c r="H49" s="585" t="s">
        <v>1269</v>
      </c>
      <c r="I49" s="584" t="s">
        <v>127</v>
      </c>
      <c r="J49" s="584" t="s">
        <v>127</v>
      </c>
    </row>
    <row r="50" spans="1:10" x14ac:dyDescent="0.25">
      <c r="A50" s="704" t="s">
        <v>389</v>
      </c>
      <c r="B50" s="588" t="s">
        <v>564</v>
      </c>
      <c r="C50" s="588" t="s">
        <v>1270</v>
      </c>
      <c r="D50" s="588" t="s">
        <v>1271</v>
      </c>
      <c r="E50" s="588" t="s">
        <v>838</v>
      </c>
      <c r="F50" s="588" t="s">
        <v>1272</v>
      </c>
      <c r="G50" s="588" t="s">
        <v>1273</v>
      </c>
      <c r="H50" s="588" t="s">
        <v>1274</v>
      </c>
      <c r="I50" s="847" t="s">
        <v>127</v>
      </c>
      <c r="J50" s="847" t="s">
        <v>127</v>
      </c>
    </row>
    <row r="51" spans="1:10" s="89" customFormat="1" x14ac:dyDescent="0.25">
      <c r="A51" s="241"/>
      <c r="B51" s="585"/>
      <c r="C51" s="585"/>
      <c r="D51" s="585"/>
      <c r="E51" s="585"/>
      <c r="F51" s="585"/>
      <c r="G51" s="585"/>
      <c r="H51" s="585"/>
      <c r="I51" s="584"/>
      <c r="J51" s="584"/>
    </row>
    <row r="52" spans="1:10" x14ac:dyDescent="0.25">
      <c r="A52" s="150" t="s">
        <v>1173</v>
      </c>
    </row>
    <row r="53" spans="1:10" x14ac:dyDescent="0.25">
      <c r="A53" s="95" t="s">
        <v>831</v>
      </c>
    </row>
    <row r="54" spans="1:10" x14ac:dyDescent="0.25">
      <c r="A54" s="150"/>
    </row>
    <row r="55" spans="1:10" x14ac:dyDescent="0.25">
      <c r="A55" s="95"/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="85" zoomScaleNormal="85" workbookViewId="0">
      <selection activeCell="A13" sqref="A13:J51"/>
    </sheetView>
  </sheetViews>
  <sheetFormatPr defaultColWidth="9.140625" defaultRowHeight="15" x14ac:dyDescent="0.25"/>
  <cols>
    <col min="1" max="2" width="9.140625" style="87"/>
    <col min="3" max="3" width="13.140625" style="87" customWidth="1"/>
    <col min="4" max="4" width="9.140625" style="87"/>
    <col min="5" max="5" width="11.7109375" style="87" customWidth="1"/>
    <col min="6" max="6" width="15.85546875" style="87" customWidth="1"/>
    <col min="7" max="7" width="19.5703125" style="87" customWidth="1"/>
    <col min="8" max="9" width="14.140625" style="87" customWidth="1"/>
    <col min="10" max="10" width="15" style="87" customWidth="1"/>
    <col min="11" max="16384" width="9.140625" style="87"/>
  </cols>
  <sheetData>
    <row r="1" spans="1:10" x14ac:dyDescent="0.25">
      <c r="A1" s="80" t="s">
        <v>552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25">
      <c r="A2" s="85" t="s">
        <v>329</v>
      </c>
      <c r="B2" s="86"/>
      <c r="C2" s="86"/>
      <c r="D2" s="86"/>
      <c r="E2" s="86"/>
      <c r="F2" s="86"/>
      <c r="G2" s="86"/>
      <c r="H2" s="86"/>
      <c r="I2" s="86"/>
    </row>
    <row r="3" spans="1:10" x14ac:dyDescent="0.25">
      <c r="A3" s="85"/>
      <c r="B3" s="86"/>
      <c r="C3" s="86"/>
      <c r="D3" s="86"/>
      <c r="E3" s="86"/>
      <c r="F3" s="86"/>
      <c r="G3" s="86"/>
      <c r="H3" s="86"/>
      <c r="I3" s="1041" t="s">
        <v>797</v>
      </c>
      <c r="J3" s="1041"/>
    </row>
    <row r="4" spans="1:10" ht="45.75" customHeight="1" x14ac:dyDescent="0.25">
      <c r="A4" s="939"/>
      <c r="B4" s="934" t="s">
        <v>317</v>
      </c>
      <c r="C4" s="934" t="s">
        <v>318</v>
      </c>
      <c r="D4" s="934" t="s">
        <v>319</v>
      </c>
      <c r="E4" s="934" t="s">
        <v>320</v>
      </c>
      <c r="F4" s="934" t="s">
        <v>321</v>
      </c>
      <c r="G4" s="934" t="s">
        <v>322</v>
      </c>
      <c r="H4" s="934" t="s">
        <v>323</v>
      </c>
      <c r="I4" s="934" t="s">
        <v>324</v>
      </c>
      <c r="J4" s="936" t="s">
        <v>325</v>
      </c>
    </row>
    <row r="5" spans="1:10" ht="45.75" customHeight="1" x14ac:dyDescent="0.25">
      <c r="A5" s="940"/>
      <c r="B5" s="935"/>
      <c r="C5" s="935"/>
      <c r="D5" s="935"/>
      <c r="E5" s="935"/>
      <c r="F5" s="935"/>
      <c r="G5" s="935"/>
      <c r="H5" s="935"/>
      <c r="I5" s="935"/>
      <c r="J5" s="937"/>
    </row>
    <row r="6" spans="1:10" x14ac:dyDescent="0.25">
      <c r="A6" s="589">
        <v>2013</v>
      </c>
      <c r="B6" s="164">
        <v>4557635</v>
      </c>
      <c r="C6" s="164">
        <v>207477.31314999997</v>
      </c>
      <c r="D6" s="164">
        <v>1225880.6148399999</v>
      </c>
      <c r="E6" s="164">
        <v>3074468.3754199981</v>
      </c>
      <c r="F6" s="164">
        <v>13497.138299999999</v>
      </c>
      <c r="G6" s="164">
        <v>18536.380519999995</v>
      </c>
      <c r="H6" s="164">
        <v>16262.185599999997</v>
      </c>
      <c r="I6" s="164">
        <v>1415</v>
      </c>
      <c r="J6" s="164">
        <v>98</v>
      </c>
    </row>
    <row r="7" spans="1:10" x14ac:dyDescent="0.25">
      <c r="A7" s="589">
        <v>2014</v>
      </c>
      <c r="B7" s="164">
        <v>4946061</v>
      </c>
      <c r="C7" s="164">
        <v>220662</v>
      </c>
      <c r="D7" s="164">
        <v>1066122</v>
      </c>
      <c r="E7" s="164">
        <v>3599918</v>
      </c>
      <c r="F7" s="164">
        <v>35558</v>
      </c>
      <c r="G7" s="164">
        <v>6385</v>
      </c>
      <c r="H7" s="164">
        <v>16541</v>
      </c>
      <c r="I7" s="164">
        <v>811</v>
      </c>
      <c r="J7" s="164">
        <v>64</v>
      </c>
    </row>
    <row r="8" spans="1:10" x14ac:dyDescent="0.25">
      <c r="A8" s="88">
        <v>2015</v>
      </c>
      <c r="B8" s="164">
        <v>4369179</v>
      </c>
      <c r="C8" s="164">
        <v>236729</v>
      </c>
      <c r="D8" s="164">
        <v>681188</v>
      </c>
      <c r="E8" s="164">
        <v>3408818</v>
      </c>
      <c r="F8" s="164">
        <v>20208</v>
      </c>
      <c r="G8" s="164">
        <v>3197</v>
      </c>
      <c r="H8" s="164">
        <v>18090</v>
      </c>
      <c r="I8" s="164">
        <v>902</v>
      </c>
      <c r="J8" s="164">
        <v>46</v>
      </c>
    </row>
    <row r="9" spans="1:10" x14ac:dyDescent="0.25">
      <c r="A9" s="88">
        <v>2016</v>
      </c>
      <c r="B9" s="164">
        <v>4426945</v>
      </c>
      <c r="C9" s="467">
        <v>249221</v>
      </c>
      <c r="D9" s="467">
        <v>575883</v>
      </c>
      <c r="E9" s="467">
        <v>3547887</v>
      </c>
      <c r="F9" s="467">
        <v>31126</v>
      </c>
      <c r="G9" s="467">
        <v>2118</v>
      </c>
      <c r="H9" s="467">
        <v>19054</v>
      </c>
      <c r="I9" s="467">
        <v>1630</v>
      </c>
      <c r="J9" s="467">
        <v>25</v>
      </c>
    </row>
    <row r="10" spans="1:10" x14ac:dyDescent="0.25">
      <c r="A10" s="88">
        <v>2017</v>
      </c>
      <c r="B10" s="164">
        <v>4899081</v>
      </c>
      <c r="C10" s="467">
        <v>244659</v>
      </c>
      <c r="D10" s="467">
        <v>680734</v>
      </c>
      <c r="E10" s="467">
        <v>3897030</v>
      </c>
      <c r="F10" s="467">
        <v>54298</v>
      </c>
      <c r="G10" s="467">
        <v>5042</v>
      </c>
      <c r="H10" s="467">
        <v>16869</v>
      </c>
      <c r="I10" s="467">
        <v>436</v>
      </c>
      <c r="J10" s="467">
        <v>13</v>
      </c>
    </row>
    <row r="11" spans="1:10" x14ac:dyDescent="0.25">
      <c r="A11" s="773"/>
      <c r="B11" s="580"/>
      <c r="C11" s="590"/>
      <c r="D11" s="590"/>
      <c r="E11" s="591"/>
      <c r="F11" s="591"/>
      <c r="G11" s="591"/>
      <c r="H11" s="591"/>
      <c r="I11" s="591"/>
      <c r="J11" s="592"/>
    </row>
    <row r="12" spans="1:10" x14ac:dyDescent="0.25">
      <c r="A12" s="88">
        <v>2017</v>
      </c>
      <c r="B12" s="580"/>
      <c r="C12" s="590"/>
      <c r="D12" s="590"/>
      <c r="E12" s="591"/>
      <c r="F12" s="591"/>
      <c r="G12" s="591"/>
      <c r="H12" s="591"/>
      <c r="I12" s="591"/>
      <c r="J12" s="592"/>
    </row>
    <row r="13" spans="1:10" x14ac:dyDescent="0.25">
      <c r="A13" s="773" t="s">
        <v>389</v>
      </c>
      <c r="B13" s="580">
        <v>449634</v>
      </c>
      <c r="C13" s="590">
        <v>21074</v>
      </c>
      <c r="D13" s="590">
        <v>78952</v>
      </c>
      <c r="E13" s="591">
        <v>345093</v>
      </c>
      <c r="F13" s="591">
        <v>2650</v>
      </c>
      <c r="G13" s="591">
        <v>457</v>
      </c>
      <c r="H13" s="591">
        <v>1379</v>
      </c>
      <c r="I13" s="591">
        <v>27</v>
      </c>
      <c r="J13" s="592">
        <v>1</v>
      </c>
    </row>
    <row r="14" spans="1:10" x14ac:dyDescent="0.25">
      <c r="A14" s="773" t="s">
        <v>390</v>
      </c>
      <c r="B14" s="580">
        <v>481408</v>
      </c>
      <c r="C14" s="590">
        <v>20042</v>
      </c>
      <c r="D14" s="590">
        <v>104089</v>
      </c>
      <c r="E14" s="591">
        <v>346725</v>
      </c>
      <c r="F14" s="591">
        <v>8126</v>
      </c>
      <c r="G14" s="591">
        <v>585</v>
      </c>
      <c r="H14" s="591">
        <v>1794</v>
      </c>
      <c r="I14" s="591">
        <v>42</v>
      </c>
      <c r="J14" s="592">
        <v>4</v>
      </c>
    </row>
    <row r="15" spans="1:10" x14ac:dyDescent="0.25">
      <c r="A15" s="575" t="s">
        <v>391</v>
      </c>
      <c r="B15" s="580">
        <v>376291</v>
      </c>
      <c r="C15" s="590">
        <v>18933</v>
      </c>
      <c r="D15" s="590">
        <v>11643</v>
      </c>
      <c r="E15" s="591">
        <v>340440</v>
      </c>
      <c r="F15" s="591">
        <v>3381</v>
      </c>
      <c r="G15" s="591">
        <v>282</v>
      </c>
      <c r="H15" s="591">
        <v>1611</v>
      </c>
      <c r="I15" s="591">
        <v>1</v>
      </c>
      <c r="J15" s="592" t="s">
        <v>127</v>
      </c>
    </row>
    <row r="16" spans="1:10" x14ac:dyDescent="0.25">
      <c r="A16" s="575"/>
      <c r="B16" s="580"/>
      <c r="C16" s="590"/>
      <c r="D16" s="590"/>
      <c r="E16" s="591"/>
      <c r="F16" s="591"/>
      <c r="G16" s="591"/>
      <c r="H16" s="591"/>
      <c r="I16" s="591"/>
      <c r="J16" s="592"/>
    </row>
    <row r="17" spans="1:10" x14ac:dyDescent="0.25">
      <c r="A17" s="856">
        <v>2018</v>
      </c>
      <c r="B17" s="580"/>
      <c r="C17" s="590"/>
      <c r="D17" s="590"/>
      <c r="E17" s="591"/>
      <c r="F17" s="591"/>
      <c r="G17" s="591"/>
      <c r="H17" s="591"/>
      <c r="I17" s="591"/>
      <c r="J17" s="592"/>
    </row>
    <row r="18" spans="1:10" x14ac:dyDescent="0.25">
      <c r="A18" s="241" t="s">
        <v>376</v>
      </c>
      <c r="B18" s="580">
        <v>288848</v>
      </c>
      <c r="C18" s="590">
        <v>19815</v>
      </c>
      <c r="D18" s="590">
        <v>5979</v>
      </c>
      <c r="E18" s="591">
        <v>259265</v>
      </c>
      <c r="F18" s="591">
        <v>2243</v>
      </c>
      <c r="G18" s="591">
        <v>205</v>
      </c>
      <c r="H18" s="591">
        <v>1317</v>
      </c>
      <c r="I18" s="591">
        <v>23</v>
      </c>
      <c r="J18" s="592" t="s">
        <v>127</v>
      </c>
    </row>
    <row r="19" spans="1:10" x14ac:dyDescent="0.25">
      <c r="A19" s="241" t="s">
        <v>392</v>
      </c>
      <c r="B19" s="580">
        <v>400944</v>
      </c>
      <c r="C19" s="590">
        <v>20623</v>
      </c>
      <c r="D19" s="590">
        <v>54323</v>
      </c>
      <c r="E19" s="591">
        <v>317910</v>
      </c>
      <c r="F19" s="591">
        <v>6362</v>
      </c>
      <c r="G19" s="591">
        <v>244</v>
      </c>
      <c r="H19" s="591">
        <v>1479</v>
      </c>
      <c r="I19" s="591">
        <v>1</v>
      </c>
      <c r="J19" s="592">
        <v>1</v>
      </c>
    </row>
    <row r="20" spans="1:10" x14ac:dyDescent="0.25">
      <c r="A20" s="773" t="s">
        <v>382</v>
      </c>
      <c r="B20" s="580">
        <v>507433</v>
      </c>
      <c r="C20" s="590">
        <v>20300</v>
      </c>
      <c r="D20" s="590">
        <v>116756</v>
      </c>
      <c r="E20" s="591">
        <v>367016</v>
      </c>
      <c r="F20" s="591">
        <v>1403</v>
      </c>
      <c r="G20" s="591">
        <v>537</v>
      </c>
      <c r="H20" s="591">
        <v>1387</v>
      </c>
      <c r="I20" s="591">
        <v>24</v>
      </c>
      <c r="J20" s="592">
        <v>11</v>
      </c>
    </row>
    <row r="21" spans="1:10" x14ac:dyDescent="0.25">
      <c r="A21" s="241" t="s">
        <v>602</v>
      </c>
      <c r="B21" s="580">
        <v>394871</v>
      </c>
      <c r="C21" s="590">
        <v>17750</v>
      </c>
      <c r="D21" s="590">
        <v>24905</v>
      </c>
      <c r="E21" s="591">
        <v>350098</v>
      </c>
      <c r="F21" s="591">
        <v>748</v>
      </c>
      <c r="G21" s="591">
        <v>199</v>
      </c>
      <c r="H21" s="591">
        <v>1171</v>
      </c>
      <c r="I21" s="591">
        <v>1</v>
      </c>
      <c r="J21" s="592" t="s">
        <v>127</v>
      </c>
    </row>
    <row r="22" spans="1:10" s="89" customFormat="1" x14ac:dyDescent="0.25">
      <c r="A22" s="241" t="s">
        <v>384</v>
      </c>
      <c r="B22" s="580">
        <v>479136</v>
      </c>
      <c r="C22" s="590">
        <v>15703</v>
      </c>
      <c r="D22" s="590">
        <v>105993</v>
      </c>
      <c r="E22" s="591">
        <v>354240</v>
      </c>
      <c r="F22" s="591">
        <v>1445</v>
      </c>
      <c r="G22" s="591">
        <v>412</v>
      </c>
      <c r="H22" s="591">
        <v>1311</v>
      </c>
      <c r="I22" s="591">
        <v>31</v>
      </c>
      <c r="J22" s="592">
        <v>0</v>
      </c>
    </row>
    <row r="23" spans="1:10" s="89" customFormat="1" x14ac:dyDescent="0.25">
      <c r="A23" s="241" t="s">
        <v>385</v>
      </c>
      <c r="B23" s="580">
        <v>453051</v>
      </c>
      <c r="C23" s="590">
        <v>16002</v>
      </c>
      <c r="D23" s="590">
        <v>51381</v>
      </c>
      <c r="E23" s="591">
        <v>380945</v>
      </c>
      <c r="F23" s="591">
        <v>2822</v>
      </c>
      <c r="G23" s="591">
        <v>266</v>
      </c>
      <c r="H23" s="591">
        <v>1516</v>
      </c>
      <c r="I23" s="591">
        <v>0</v>
      </c>
      <c r="J23" s="592">
        <v>119</v>
      </c>
    </row>
    <row r="24" spans="1:10" s="89" customFormat="1" x14ac:dyDescent="0.25">
      <c r="A24" s="241" t="s">
        <v>654</v>
      </c>
      <c r="B24" s="580">
        <v>535656</v>
      </c>
      <c r="C24" s="590">
        <v>15755</v>
      </c>
      <c r="D24" s="590">
        <v>144677</v>
      </c>
      <c r="E24" s="591">
        <v>366139</v>
      </c>
      <c r="F24" s="591">
        <v>7460</v>
      </c>
      <c r="G24" s="591">
        <v>291</v>
      </c>
      <c r="H24" s="591">
        <v>1330</v>
      </c>
      <c r="I24" s="591">
        <v>0</v>
      </c>
      <c r="J24" s="592">
        <v>5</v>
      </c>
    </row>
    <row r="25" spans="1:10" s="89" customFormat="1" x14ac:dyDescent="0.25">
      <c r="A25" s="241" t="s">
        <v>661</v>
      </c>
      <c r="B25" s="580">
        <v>392704</v>
      </c>
      <c r="C25" s="590">
        <v>15425</v>
      </c>
      <c r="D25" s="590">
        <v>8234</v>
      </c>
      <c r="E25" s="591">
        <v>357131.08973000007</v>
      </c>
      <c r="F25" s="591">
        <v>9942</v>
      </c>
      <c r="G25" s="591">
        <v>271</v>
      </c>
      <c r="H25" s="591">
        <v>1700</v>
      </c>
      <c r="I25" s="591">
        <v>1</v>
      </c>
      <c r="J25" s="592" t="s">
        <v>127</v>
      </c>
    </row>
    <row r="26" spans="1:10" s="89" customFormat="1" x14ac:dyDescent="0.25">
      <c r="A26" s="241" t="s">
        <v>388</v>
      </c>
      <c r="B26" s="580">
        <v>469146</v>
      </c>
      <c r="C26" s="590">
        <v>19514</v>
      </c>
      <c r="D26" s="590">
        <v>70980</v>
      </c>
      <c r="E26" s="591">
        <v>369876</v>
      </c>
      <c r="F26" s="591">
        <v>6789</v>
      </c>
      <c r="G26" s="591">
        <v>508</v>
      </c>
      <c r="H26" s="591">
        <v>1474</v>
      </c>
      <c r="I26" s="591">
        <v>2</v>
      </c>
      <c r="J26" s="592">
        <v>3</v>
      </c>
    </row>
    <row r="27" spans="1:10" s="89" customFormat="1" x14ac:dyDescent="0.25">
      <c r="A27" s="241" t="s">
        <v>389</v>
      </c>
      <c r="B27" s="580">
        <v>506651</v>
      </c>
      <c r="C27" s="590">
        <v>20156</v>
      </c>
      <c r="D27" s="590">
        <v>79687</v>
      </c>
      <c r="E27" s="591">
        <v>396615</v>
      </c>
      <c r="F27" s="591">
        <v>8371</v>
      </c>
      <c r="G27" s="591">
        <v>514</v>
      </c>
      <c r="H27" s="591">
        <v>1299</v>
      </c>
      <c r="I27" s="591">
        <v>0</v>
      </c>
      <c r="J27" s="592">
        <v>9</v>
      </c>
    </row>
    <row r="28" spans="1:10" x14ac:dyDescent="0.25">
      <c r="A28" s="252" t="s">
        <v>185</v>
      </c>
      <c r="B28" s="252"/>
      <c r="C28" s="252"/>
      <c r="D28" s="252"/>
      <c r="E28" s="252"/>
      <c r="F28" s="252"/>
      <c r="G28" s="252"/>
      <c r="H28" s="252"/>
      <c r="I28" s="252"/>
      <c r="J28" s="252"/>
    </row>
    <row r="29" spans="1:10" x14ac:dyDescent="0.25">
      <c r="A29" s="253" t="s">
        <v>186</v>
      </c>
      <c r="B29" s="253"/>
      <c r="C29" s="253"/>
      <c r="D29" s="253"/>
      <c r="E29" s="253"/>
      <c r="F29" s="253"/>
      <c r="G29" s="253"/>
      <c r="H29" s="253"/>
      <c r="I29" s="253"/>
      <c r="J29" s="253"/>
    </row>
    <row r="30" spans="1:10" x14ac:dyDescent="0.25">
      <c r="A30" s="582">
        <v>2013</v>
      </c>
      <c r="B30" s="23" t="s">
        <v>124</v>
      </c>
      <c r="C30" s="23" t="s">
        <v>76</v>
      </c>
      <c r="D30" s="23" t="s">
        <v>88</v>
      </c>
      <c r="E30" s="23" t="s">
        <v>128</v>
      </c>
      <c r="F30" s="23" t="s">
        <v>331</v>
      </c>
      <c r="G30" s="23" t="s">
        <v>332</v>
      </c>
      <c r="H30" s="23" t="s">
        <v>374</v>
      </c>
      <c r="I30" s="23" t="s">
        <v>333</v>
      </c>
      <c r="J30" s="23" t="s">
        <v>334</v>
      </c>
    </row>
    <row r="31" spans="1:10" x14ac:dyDescent="0.25">
      <c r="A31" s="582">
        <v>2014</v>
      </c>
      <c r="B31" s="65" t="s">
        <v>615</v>
      </c>
      <c r="C31" s="65" t="s">
        <v>581</v>
      </c>
      <c r="D31" s="65" t="s">
        <v>620</v>
      </c>
      <c r="E31" s="65" t="s">
        <v>621</v>
      </c>
      <c r="F31" s="65" t="s">
        <v>622</v>
      </c>
      <c r="G31" s="65" t="s">
        <v>623</v>
      </c>
      <c r="H31" s="65" t="s">
        <v>624</v>
      </c>
      <c r="I31" s="65" t="s">
        <v>625</v>
      </c>
      <c r="J31" s="65" t="s">
        <v>626</v>
      </c>
    </row>
    <row r="32" spans="1:10" x14ac:dyDescent="0.25">
      <c r="A32" s="88">
        <v>2015</v>
      </c>
      <c r="B32" s="65" t="s">
        <v>731</v>
      </c>
      <c r="C32" s="65" t="s">
        <v>732</v>
      </c>
      <c r="D32" s="65" t="s">
        <v>691</v>
      </c>
      <c r="E32" s="65" t="s">
        <v>676</v>
      </c>
      <c r="F32" s="65" t="s">
        <v>692</v>
      </c>
      <c r="G32" s="65" t="s">
        <v>733</v>
      </c>
      <c r="H32" s="65" t="s">
        <v>664</v>
      </c>
      <c r="I32" s="65" t="s">
        <v>720</v>
      </c>
      <c r="J32" s="65" t="s">
        <v>693</v>
      </c>
    </row>
    <row r="33" spans="1:10" x14ac:dyDescent="0.25">
      <c r="A33" s="88">
        <v>2016</v>
      </c>
      <c r="B33" s="65" t="s">
        <v>90</v>
      </c>
      <c r="C33" s="65" t="s">
        <v>783</v>
      </c>
      <c r="D33" s="65" t="s">
        <v>812</v>
      </c>
      <c r="E33" s="65" t="s">
        <v>326</v>
      </c>
      <c r="F33" s="65" t="s">
        <v>784</v>
      </c>
      <c r="G33" s="65" t="s">
        <v>785</v>
      </c>
      <c r="H33" s="65" t="s">
        <v>783</v>
      </c>
      <c r="I33" s="65" t="s">
        <v>786</v>
      </c>
      <c r="J33" s="65" t="s">
        <v>787</v>
      </c>
    </row>
    <row r="34" spans="1:10" x14ac:dyDescent="0.25">
      <c r="A34" s="88">
        <v>2017</v>
      </c>
      <c r="B34" s="65" t="s">
        <v>1123</v>
      </c>
      <c r="C34" s="65" t="s">
        <v>80</v>
      </c>
      <c r="D34" s="65" t="s">
        <v>745</v>
      </c>
      <c r="E34" s="65" t="s">
        <v>811</v>
      </c>
      <c r="F34" s="65" t="s">
        <v>961</v>
      </c>
      <c r="G34" s="65" t="s">
        <v>962</v>
      </c>
      <c r="H34" s="65" t="s">
        <v>963</v>
      </c>
      <c r="I34" s="65" t="s">
        <v>964</v>
      </c>
      <c r="J34" s="65" t="s">
        <v>965</v>
      </c>
    </row>
    <row r="35" spans="1:10" x14ac:dyDescent="0.25">
      <c r="A35" s="773"/>
      <c r="B35" s="583"/>
      <c r="C35" s="583"/>
      <c r="D35" s="583"/>
      <c r="E35" s="583"/>
      <c r="F35" s="316"/>
      <c r="G35" s="583"/>
      <c r="H35" s="583"/>
      <c r="I35" s="583"/>
      <c r="J35" s="583"/>
    </row>
    <row r="36" spans="1:10" ht="15.75" x14ac:dyDescent="0.25">
      <c r="A36" s="88">
        <v>2017</v>
      </c>
      <c r="B36" s="583"/>
      <c r="C36" s="583"/>
      <c r="D36" s="583"/>
      <c r="E36" s="583"/>
      <c r="F36" s="65"/>
      <c r="G36" s="583"/>
      <c r="H36" s="583"/>
      <c r="I36" s="593"/>
      <c r="J36" s="593"/>
    </row>
    <row r="37" spans="1:10" x14ac:dyDescent="0.25">
      <c r="A37" s="241" t="s">
        <v>389</v>
      </c>
      <c r="B37" s="585" t="s">
        <v>1124</v>
      </c>
      <c r="C37" s="585" t="s">
        <v>348</v>
      </c>
      <c r="D37" s="585" t="s">
        <v>1125</v>
      </c>
      <c r="E37" s="585" t="s">
        <v>1092</v>
      </c>
      <c r="F37" s="65" t="s">
        <v>853</v>
      </c>
      <c r="G37" s="585" t="s">
        <v>854</v>
      </c>
      <c r="H37" s="585" t="s">
        <v>628</v>
      </c>
      <c r="I37" s="585" t="s">
        <v>855</v>
      </c>
      <c r="J37" s="585" t="s">
        <v>814</v>
      </c>
    </row>
    <row r="38" spans="1:10" x14ac:dyDescent="0.25">
      <c r="A38" s="241" t="s">
        <v>390</v>
      </c>
      <c r="B38" s="585" t="s">
        <v>1126</v>
      </c>
      <c r="C38" s="585" t="s">
        <v>815</v>
      </c>
      <c r="D38" s="585" t="s">
        <v>1127</v>
      </c>
      <c r="E38" s="585" t="s">
        <v>874</v>
      </c>
      <c r="F38" s="65" t="s">
        <v>875</v>
      </c>
      <c r="G38" s="585" t="s">
        <v>799</v>
      </c>
      <c r="H38" s="585" t="s">
        <v>876</v>
      </c>
      <c r="I38" s="585" t="s">
        <v>788</v>
      </c>
      <c r="J38" s="585" t="s">
        <v>877</v>
      </c>
    </row>
    <row r="39" spans="1:10" s="89" customFormat="1" x14ac:dyDescent="0.25">
      <c r="A39" s="575" t="s">
        <v>391</v>
      </c>
      <c r="B39" s="585" t="s">
        <v>1128</v>
      </c>
      <c r="C39" s="585" t="s">
        <v>907</v>
      </c>
      <c r="D39" s="585" t="s">
        <v>908</v>
      </c>
      <c r="E39" s="585" t="s">
        <v>624</v>
      </c>
      <c r="F39" s="65" t="s">
        <v>595</v>
      </c>
      <c r="G39" s="585" t="s">
        <v>909</v>
      </c>
      <c r="H39" s="585" t="s">
        <v>910</v>
      </c>
      <c r="I39" s="585" t="s">
        <v>911</v>
      </c>
      <c r="J39" s="585" t="s">
        <v>127</v>
      </c>
    </row>
    <row r="40" spans="1:10" x14ac:dyDescent="0.25">
      <c r="A40" s="575"/>
      <c r="B40" s="585"/>
      <c r="C40" s="585"/>
      <c r="D40" s="585"/>
      <c r="E40" s="585"/>
      <c r="F40" s="65"/>
      <c r="G40" s="585"/>
      <c r="H40" s="585"/>
      <c r="I40" s="585"/>
      <c r="J40" s="585"/>
    </row>
    <row r="41" spans="1:10" ht="15.75" x14ac:dyDescent="0.25">
      <c r="A41" s="856">
        <v>2018</v>
      </c>
      <c r="B41" s="583"/>
      <c r="C41" s="583"/>
      <c r="D41" s="583"/>
      <c r="E41" s="583"/>
      <c r="F41" s="65"/>
      <c r="G41" s="583"/>
      <c r="H41" s="583"/>
      <c r="I41" s="593"/>
      <c r="J41" s="593"/>
    </row>
    <row r="42" spans="1:10" x14ac:dyDescent="0.25">
      <c r="A42" s="241" t="s">
        <v>376</v>
      </c>
      <c r="B42" s="585" t="s">
        <v>817</v>
      </c>
      <c r="C42" s="585" t="s">
        <v>966</v>
      </c>
      <c r="D42" s="585" t="s">
        <v>967</v>
      </c>
      <c r="E42" s="585" t="s">
        <v>806</v>
      </c>
      <c r="F42" s="65" t="s">
        <v>968</v>
      </c>
      <c r="G42" s="585" t="s">
        <v>969</v>
      </c>
      <c r="H42" s="585" t="s">
        <v>970</v>
      </c>
      <c r="I42" s="585" t="s">
        <v>971</v>
      </c>
      <c r="J42" s="585" t="s">
        <v>127</v>
      </c>
    </row>
    <row r="43" spans="1:10" x14ac:dyDescent="0.25">
      <c r="A43" s="241" t="s">
        <v>392</v>
      </c>
      <c r="B43" s="585" t="s">
        <v>738</v>
      </c>
      <c r="C43" s="585" t="s">
        <v>986</v>
      </c>
      <c r="D43" s="585" t="s">
        <v>1089</v>
      </c>
      <c r="E43" s="585" t="s">
        <v>850</v>
      </c>
      <c r="F43" s="65" t="s">
        <v>987</v>
      </c>
      <c r="G43" s="585" t="s">
        <v>988</v>
      </c>
      <c r="H43" s="585" t="s">
        <v>743</v>
      </c>
      <c r="I43" s="585" t="s">
        <v>725</v>
      </c>
      <c r="J43" s="585" t="s">
        <v>989</v>
      </c>
    </row>
    <row r="44" spans="1:10" s="89" customFormat="1" ht="15.75" x14ac:dyDescent="0.25">
      <c r="A44" s="241" t="s">
        <v>382</v>
      </c>
      <c r="B44" s="585" t="s">
        <v>1275</v>
      </c>
      <c r="C44" s="585" t="s">
        <v>1055</v>
      </c>
      <c r="D44" s="586" t="s">
        <v>286</v>
      </c>
      <c r="E44" s="585" t="s">
        <v>1276</v>
      </c>
      <c r="F44" s="65" t="s">
        <v>1056</v>
      </c>
      <c r="G44" s="585" t="s">
        <v>1057</v>
      </c>
      <c r="H44" s="585" t="s">
        <v>280</v>
      </c>
      <c r="I44" s="585" t="s">
        <v>1058</v>
      </c>
      <c r="J44" s="585" t="s">
        <v>127</v>
      </c>
    </row>
    <row r="45" spans="1:10" s="89" customFormat="1" x14ac:dyDescent="0.25">
      <c r="A45" s="241" t="s">
        <v>602</v>
      </c>
      <c r="B45" s="585" t="s">
        <v>1205</v>
      </c>
      <c r="C45" s="585" t="s">
        <v>1075</v>
      </c>
      <c r="D45" s="585" t="s">
        <v>1206</v>
      </c>
      <c r="E45" s="585" t="s">
        <v>789</v>
      </c>
      <c r="F45" s="65" t="s">
        <v>1076</v>
      </c>
      <c r="G45" s="585" t="s">
        <v>1077</v>
      </c>
      <c r="H45" s="585" t="s">
        <v>1078</v>
      </c>
      <c r="I45" s="585" t="s">
        <v>1079</v>
      </c>
      <c r="J45" s="585" t="s">
        <v>127</v>
      </c>
    </row>
    <row r="46" spans="1:10" s="89" customFormat="1" x14ac:dyDescent="0.25">
      <c r="A46" s="241" t="s">
        <v>384</v>
      </c>
      <c r="B46" s="585" t="s">
        <v>990</v>
      </c>
      <c r="C46" s="585" t="s">
        <v>1094</v>
      </c>
      <c r="D46" s="585" t="s">
        <v>1277</v>
      </c>
      <c r="E46" s="585" t="s">
        <v>844</v>
      </c>
      <c r="F46" s="65" t="s">
        <v>1095</v>
      </c>
      <c r="G46" s="585" t="s">
        <v>1096</v>
      </c>
      <c r="H46" s="585" t="s">
        <v>1097</v>
      </c>
      <c r="I46" s="585" t="s">
        <v>624</v>
      </c>
      <c r="J46" s="585" t="s">
        <v>1079</v>
      </c>
    </row>
    <row r="47" spans="1:10" s="89" customFormat="1" x14ac:dyDescent="0.25">
      <c r="A47" s="241" t="s">
        <v>385</v>
      </c>
      <c r="B47" s="585" t="s">
        <v>994</v>
      </c>
      <c r="C47" s="585" t="s">
        <v>1130</v>
      </c>
      <c r="D47" s="585" t="s">
        <v>1278</v>
      </c>
      <c r="E47" s="585" t="s">
        <v>690</v>
      </c>
      <c r="F47" s="65" t="s">
        <v>1131</v>
      </c>
      <c r="G47" s="585" t="s">
        <v>1132</v>
      </c>
      <c r="H47" s="585" t="s">
        <v>870</v>
      </c>
      <c r="I47" s="585" t="s">
        <v>1133</v>
      </c>
      <c r="J47" s="585" t="s">
        <v>127</v>
      </c>
    </row>
    <row r="48" spans="1:10" s="89" customFormat="1" x14ac:dyDescent="0.25">
      <c r="A48" s="241" t="s">
        <v>654</v>
      </c>
      <c r="B48" s="585" t="s">
        <v>1174</v>
      </c>
      <c r="C48" s="585" t="s">
        <v>1175</v>
      </c>
      <c r="D48" s="585" t="s">
        <v>1176</v>
      </c>
      <c r="E48" s="585" t="s">
        <v>807</v>
      </c>
      <c r="F48" s="65" t="s">
        <v>694</v>
      </c>
      <c r="G48" s="585" t="s">
        <v>129</v>
      </c>
      <c r="H48" s="585" t="s">
        <v>990</v>
      </c>
      <c r="I48" s="585" t="s">
        <v>1177</v>
      </c>
      <c r="J48" s="585" t="s">
        <v>127</v>
      </c>
    </row>
    <row r="49" spans="1:10" s="89" customFormat="1" x14ac:dyDescent="0.25">
      <c r="A49" s="241" t="s">
        <v>661</v>
      </c>
      <c r="B49" s="585" t="s">
        <v>1207</v>
      </c>
      <c r="C49" s="585" t="s">
        <v>1208</v>
      </c>
      <c r="D49" s="585" t="s">
        <v>1209</v>
      </c>
      <c r="E49" s="585" t="s">
        <v>717</v>
      </c>
      <c r="F49" s="65" t="s">
        <v>1210</v>
      </c>
      <c r="G49" s="585" t="s">
        <v>925</v>
      </c>
      <c r="H49" s="585" t="s">
        <v>1211</v>
      </c>
      <c r="I49" s="585" t="s">
        <v>1212</v>
      </c>
      <c r="J49" s="585" t="s">
        <v>127</v>
      </c>
    </row>
    <row r="50" spans="1:10" x14ac:dyDescent="0.25">
      <c r="A50" s="241" t="s">
        <v>388</v>
      </c>
      <c r="B50" s="585" t="s">
        <v>783</v>
      </c>
      <c r="C50" s="585" t="s">
        <v>1279</v>
      </c>
      <c r="D50" s="585" t="s">
        <v>1263</v>
      </c>
      <c r="E50" s="585" t="s">
        <v>128</v>
      </c>
      <c r="F50" s="585" t="s">
        <v>1280</v>
      </c>
      <c r="G50" s="585" t="s">
        <v>691</v>
      </c>
      <c r="H50" s="585" t="s">
        <v>125</v>
      </c>
      <c r="I50" s="585" t="s">
        <v>1238</v>
      </c>
      <c r="J50" s="585" t="s">
        <v>1281</v>
      </c>
    </row>
    <row r="51" spans="1:10" x14ac:dyDescent="0.25">
      <c r="A51" s="587" t="s">
        <v>389</v>
      </c>
      <c r="B51" s="588" t="s">
        <v>850</v>
      </c>
      <c r="C51" s="588" t="s">
        <v>857</v>
      </c>
      <c r="D51" s="588" t="s">
        <v>84</v>
      </c>
      <c r="E51" s="588" t="s">
        <v>1282</v>
      </c>
      <c r="F51" s="588" t="s">
        <v>1283</v>
      </c>
      <c r="G51" s="588" t="s">
        <v>1284</v>
      </c>
      <c r="H51" s="588" t="s">
        <v>921</v>
      </c>
      <c r="I51" s="588" t="s">
        <v>663</v>
      </c>
      <c r="J51" s="588" t="s">
        <v>1285</v>
      </c>
    </row>
    <row r="52" spans="1:10" s="89" customFormat="1" x14ac:dyDescent="0.25">
      <c r="A52" s="773"/>
      <c r="B52" s="321"/>
      <c r="C52" s="463"/>
      <c r="D52" s="463"/>
      <c r="E52" s="463"/>
      <c r="F52" s="463"/>
      <c r="G52" s="463"/>
      <c r="H52" s="463"/>
      <c r="I52" s="144"/>
      <c r="J52" s="144"/>
    </row>
    <row r="53" spans="1:10" x14ac:dyDescent="0.25">
      <c r="A53" s="150" t="s">
        <v>1173</v>
      </c>
      <c r="B53" s="321"/>
      <c r="C53" s="463"/>
      <c r="D53" s="463"/>
      <c r="E53" s="463"/>
      <c r="F53" s="463"/>
      <c r="G53" s="463"/>
      <c r="H53" s="463"/>
      <c r="I53" s="144"/>
      <c r="J53" s="144"/>
    </row>
    <row r="54" spans="1:10" x14ac:dyDescent="0.25">
      <c r="A54" s="95" t="s">
        <v>831</v>
      </c>
      <c r="B54" s="321"/>
      <c r="C54" s="463"/>
      <c r="D54" s="463"/>
      <c r="E54" s="463"/>
      <c r="F54" s="463"/>
      <c r="G54" s="463"/>
      <c r="H54" s="463"/>
      <c r="I54" s="144"/>
      <c r="J54" s="144"/>
    </row>
    <row r="55" spans="1:10" x14ac:dyDescent="0.25">
      <c r="A55" s="150"/>
      <c r="B55" s="321"/>
      <c r="C55" s="463"/>
      <c r="D55" s="463"/>
      <c r="E55" s="463"/>
      <c r="F55" s="463"/>
      <c r="G55" s="463"/>
      <c r="H55" s="463"/>
      <c r="I55" s="144"/>
      <c r="J55" s="144"/>
    </row>
    <row r="56" spans="1:10" x14ac:dyDescent="0.25">
      <c r="A56" s="95"/>
      <c r="B56" s="321"/>
      <c r="C56" s="463"/>
      <c r="D56" s="463"/>
      <c r="E56" s="463"/>
      <c r="F56" s="463"/>
      <c r="G56" s="463"/>
      <c r="H56" s="463"/>
      <c r="I56" s="144"/>
      <c r="J56" s="144"/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Normal="100" workbookViewId="0">
      <selection activeCell="A12" sqref="A12:J50"/>
    </sheetView>
  </sheetViews>
  <sheetFormatPr defaultColWidth="9.140625" defaultRowHeight="15" x14ac:dyDescent="0.25"/>
  <cols>
    <col min="1" max="9" width="9.140625" style="87"/>
    <col min="10" max="10" width="12.42578125" style="87" customWidth="1"/>
    <col min="11" max="16384" width="9.140625" style="87"/>
  </cols>
  <sheetData>
    <row r="1" spans="1:12" x14ac:dyDescent="0.25">
      <c r="A1" s="80" t="s">
        <v>673</v>
      </c>
      <c r="B1" s="86"/>
      <c r="C1" s="86"/>
      <c r="D1" s="86"/>
      <c r="E1" s="86"/>
      <c r="F1" s="86"/>
      <c r="G1" s="86"/>
      <c r="H1" s="86"/>
      <c r="I1" s="86"/>
      <c r="J1" s="86"/>
    </row>
    <row r="2" spans="1:12" x14ac:dyDescent="0.25">
      <c r="A2" s="85" t="s">
        <v>577</v>
      </c>
      <c r="B2" s="86"/>
      <c r="C2" s="86"/>
      <c r="D2" s="86"/>
      <c r="E2" s="86"/>
      <c r="F2" s="86"/>
      <c r="G2" s="86"/>
      <c r="H2" s="86"/>
      <c r="I2" s="86"/>
    </row>
    <row r="3" spans="1:12" x14ac:dyDescent="0.25">
      <c r="A3" s="85"/>
      <c r="B3" s="86"/>
      <c r="C3" s="86"/>
      <c r="D3" s="86"/>
      <c r="E3" s="86"/>
      <c r="F3" s="86"/>
      <c r="G3" s="86"/>
      <c r="H3" s="86"/>
      <c r="I3" s="86"/>
      <c r="J3" s="81" t="s">
        <v>316</v>
      </c>
    </row>
    <row r="4" spans="1:12" ht="38.25" x14ac:dyDescent="0.25">
      <c r="A4" s="520"/>
      <c r="B4" s="521" t="s">
        <v>335</v>
      </c>
      <c r="C4" s="521" t="s">
        <v>336</v>
      </c>
      <c r="D4" s="521" t="s">
        <v>337</v>
      </c>
      <c r="E4" s="521" t="s">
        <v>338</v>
      </c>
      <c r="F4" s="521" t="s">
        <v>379</v>
      </c>
      <c r="G4" s="521" t="s">
        <v>339</v>
      </c>
      <c r="H4" s="521" t="s">
        <v>340</v>
      </c>
      <c r="I4" s="521" t="s">
        <v>341</v>
      </c>
      <c r="J4" s="522" t="s">
        <v>342</v>
      </c>
    </row>
    <row r="5" spans="1:12" x14ac:dyDescent="0.25">
      <c r="A5" s="88">
        <v>2013</v>
      </c>
      <c r="B5" s="109">
        <v>2604090</v>
      </c>
      <c r="C5" s="109">
        <v>213769</v>
      </c>
      <c r="D5" s="109">
        <v>413354</v>
      </c>
      <c r="E5" s="109">
        <v>263328</v>
      </c>
      <c r="F5" s="109">
        <v>4915</v>
      </c>
      <c r="G5" s="109">
        <v>233285</v>
      </c>
      <c r="H5" s="109">
        <v>414095</v>
      </c>
      <c r="I5" s="109">
        <v>324049</v>
      </c>
      <c r="J5" s="109">
        <v>737295</v>
      </c>
      <c r="K5" s="134"/>
      <c r="L5" s="134"/>
    </row>
    <row r="6" spans="1:12" x14ac:dyDescent="0.25">
      <c r="A6" s="88">
        <v>2014</v>
      </c>
      <c r="B6" s="135">
        <v>2692013</v>
      </c>
      <c r="C6" s="135">
        <v>212166</v>
      </c>
      <c r="D6" s="135">
        <v>492792</v>
      </c>
      <c r="E6" s="135">
        <v>251181</v>
      </c>
      <c r="F6" s="135">
        <v>9924</v>
      </c>
      <c r="G6" s="135">
        <v>236902</v>
      </c>
      <c r="H6" s="135">
        <v>400165</v>
      </c>
      <c r="I6" s="135">
        <v>278421</v>
      </c>
      <c r="J6" s="135">
        <v>810462</v>
      </c>
    </row>
    <row r="7" spans="1:12" x14ac:dyDescent="0.25">
      <c r="A7" s="88">
        <v>2015</v>
      </c>
      <c r="B7" s="135">
        <v>2613924</v>
      </c>
      <c r="C7" s="135">
        <v>220977</v>
      </c>
      <c r="D7" s="135">
        <v>477619</v>
      </c>
      <c r="E7" s="135">
        <v>276714</v>
      </c>
      <c r="F7" s="135">
        <v>22664</v>
      </c>
      <c r="G7" s="135">
        <v>254366</v>
      </c>
      <c r="H7" s="135">
        <v>342399</v>
      </c>
      <c r="I7" s="135">
        <v>229175</v>
      </c>
      <c r="J7" s="135">
        <v>790008</v>
      </c>
    </row>
    <row r="8" spans="1:12" x14ac:dyDescent="0.25">
      <c r="A8" s="88">
        <v>2016</v>
      </c>
      <c r="B8" s="135">
        <v>2869101</v>
      </c>
      <c r="C8" s="135">
        <v>219069</v>
      </c>
      <c r="D8" s="135">
        <v>499128</v>
      </c>
      <c r="E8" s="135">
        <v>301350</v>
      </c>
      <c r="F8" s="135">
        <v>26823</v>
      </c>
      <c r="G8" s="135">
        <v>279864</v>
      </c>
      <c r="H8" s="468">
        <v>358869</v>
      </c>
      <c r="I8" s="135">
        <v>253976</v>
      </c>
      <c r="J8" s="135">
        <v>930021</v>
      </c>
    </row>
    <row r="9" spans="1:12" x14ac:dyDescent="0.25">
      <c r="A9" s="88">
        <v>2017</v>
      </c>
      <c r="B9" s="135">
        <v>3476093</v>
      </c>
      <c r="C9" s="135">
        <v>253601</v>
      </c>
      <c r="D9" s="135">
        <v>530237</v>
      </c>
      <c r="E9" s="135">
        <v>299198</v>
      </c>
      <c r="F9" s="135">
        <v>46489</v>
      </c>
      <c r="G9" s="135">
        <v>344310</v>
      </c>
      <c r="H9" s="468">
        <v>431052</v>
      </c>
      <c r="I9" s="135">
        <v>464073</v>
      </c>
      <c r="J9" s="135">
        <v>1107132</v>
      </c>
    </row>
    <row r="10" spans="1:12" x14ac:dyDescent="0.25">
      <c r="A10" s="88"/>
      <c r="B10" s="109"/>
      <c r="C10" s="109"/>
      <c r="D10" s="109"/>
      <c r="E10" s="109"/>
      <c r="F10" s="109"/>
      <c r="G10" s="109"/>
      <c r="H10" s="109"/>
      <c r="I10" s="109"/>
      <c r="J10" s="109"/>
    </row>
    <row r="11" spans="1:12" x14ac:dyDescent="0.25">
      <c r="A11" s="88">
        <v>2017</v>
      </c>
      <c r="B11" s="580"/>
      <c r="C11" s="580"/>
      <c r="D11" s="580"/>
      <c r="E11" s="580"/>
      <c r="F11" s="580"/>
      <c r="G11" s="580"/>
      <c r="H11" s="580"/>
      <c r="I11" s="580"/>
      <c r="J11" s="580"/>
    </row>
    <row r="12" spans="1:12" x14ac:dyDescent="0.25">
      <c r="A12" s="510" t="s">
        <v>389</v>
      </c>
      <c r="B12" s="581">
        <v>316606</v>
      </c>
      <c r="C12" s="581">
        <v>24391</v>
      </c>
      <c r="D12" s="581">
        <v>43256</v>
      </c>
      <c r="E12" s="581">
        <v>28129</v>
      </c>
      <c r="F12" s="581">
        <v>2729</v>
      </c>
      <c r="G12" s="581">
        <v>32217</v>
      </c>
      <c r="H12" s="581">
        <v>36838</v>
      </c>
      <c r="I12" s="581">
        <v>45321</v>
      </c>
      <c r="J12" s="581">
        <v>103726</v>
      </c>
    </row>
    <row r="13" spans="1:12" x14ac:dyDescent="0.25">
      <c r="A13" s="510" t="s">
        <v>390</v>
      </c>
      <c r="B13" s="581">
        <v>331734</v>
      </c>
      <c r="C13" s="581">
        <v>23463</v>
      </c>
      <c r="D13" s="581">
        <v>45486</v>
      </c>
      <c r="E13" s="581">
        <v>26503</v>
      </c>
      <c r="F13" s="581">
        <v>4538</v>
      </c>
      <c r="G13" s="581">
        <v>34591</v>
      </c>
      <c r="H13" s="581">
        <v>40871</v>
      </c>
      <c r="I13" s="581">
        <v>44645</v>
      </c>
      <c r="J13" s="581">
        <v>111637</v>
      </c>
    </row>
    <row r="14" spans="1:12" x14ac:dyDescent="0.25">
      <c r="A14" s="510" t="s">
        <v>391</v>
      </c>
      <c r="B14" s="581">
        <v>291356</v>
      </c>
      <c r="C14" s="581">
        <v>16719</v>
      </c>
      <c r="D14" s="581">
        <v>38739</v>
      </c>
      <c r="E14" s="581">
        <v>23558</v>
      </c>
      <c r="F14" s="581">
        <v>3738</v>
      </c>
      <c r="G14" s="581">
        <v>28025</v>
      </c>
      <c r="H14" s="581">
        <v>39533</v>
      </c>
      <c r="I14" s="581">
        <v>38565</v>
      </c>
      <c r="J14" s="581">
        <v>102479</v>
      </c>
    </row>
    <row r="15" spans="1:12" x14ac:dyDescent="0.25">
      <c r="A15" s="510"/>
      <c r="B15" s="581"/>
      <c r="C15" s="581"/>
      <c r="D15" s="581"/>
      <c r="E15" s="581"/>
      <c r="F15" s="581"/>
      <c r="G15" s="581"/>
      <c r="H15" s="581"/>
      <c r="I15" s="581"/>
      <c r="J15" s="581"/>
    </row>
    <row r="16" spans="1:12" x14ac:dyDescent="0.25">
      <c r="A16" s="856">
        <v>2018</v>
      </c>
      <c r="B16" s="580"/>
      <c r="C16" s="580"/>
      <c r="D16" s="580"/>
      <c r="E16" s="580"/>
      <c r="F16" s="580"/>
      <c r="G16" s="580"/>
      <c r="H16" s="580"/>
      <c r="I16" s="580"/>
      <c r="J16" s="580"/>
    </row>
    <row r="17" spans="1:10" x14ac:dyDescent="0.25">
      <c r="A17" s="241" t="s">
        <v>376</v>
      </c>
      <c r="B17" s="581">
        <v>291619</v>
      </c>
      <c r="C17" s="581">
        <v>19084</v>
      </c>
      <c r="D17" s="581">
        <v>39496</v>
      </c>
      <c r="E17" s="581">
        <v>26279</v>
      </c>
      <c r="F17" s="581">
        <v>5199</v>
      </c>
      <c r="G17" s="581">
        <v>29215</v>
      </c>
      <c r="H17" s="581">
        <v>31834</v>
      </c>
      <c r="I17" s="581">
        <v>44004</v>
      </c>
      <c r="J17" s="581">
        <v>96507</v>
      </c>
    </row>
    <row r="18" spans="1:10" x14ac:dyDescent="0.25">
      <c r="A18" s="241" t="s">
        <v>392</v>
      </c>
      <c r="B18" s="581">
        <v>292922</v>
      </c>
      <c r="C18" s="581">
        <v>22155</v>
      </c>
      <c r="D18" s="581">
        <v>43241</v>
      </c>
      <c r="E18" s="581">
        <v>25775</v>
      </c>
      <c r="F18" s="581">
        <v>1439</v>
      </c>
      <c r="G18" s="581">
        <v>31414</v>
      </c>
      <c r="H18" s="581">
        <v>34058</v>
      </c>
      <c r="I18" s="581">
        <v>35656</v>
      </c>
      <c r="J18" s="581">
        <v>99184</v>
      </c>
    </row>
    <row r="19" spans="1:10" x14ac:dyDescent="0.25">
      <c r="A19" s="148" t="s">
        <v>382</v>
      </c>
      <c r="B19" s="581">
        <v>298240</v>
      </c>
      <c r="C19" s="581">
        <v>22334</v>
      </c>
      <c r="D19" s="581">
        <v>45584</v>
      </c>
      <c r="E19" s="581">
        <v>26960</v>
      </c>
      <c r="F19" s="581">
        <v>1286</v>
      </c>
      <c r="G19" s="581">
        <v>34025</v>
      </c>
      <c r="H19" s="581">
        <v>36092</v>
      </c>
      <c r="I19" s="581">
        <v>33302</v>
      </c>
      <c r="J19" s="581">
        <v>98658</v>
      </c>
    </row>
    <row r="20" spans="1:10" x14ac:dyDescent="0.25">
      <c r="A20" s="241" t="s">
        <v>602</v>
      </c>
      <c r="B20" s="581">
        <v>295267</v>
      </c>
      <c r="C20" s="581">
        <v>24619</v>
      </c>
      <c r="D20" s="581">
        <v>44253</v>
      </c>
      <c r="E20" s="581">
        <v>27688</v>
      </c>
      <c r="F20" s="581">
        <v>1136</v>
      </c>
      <c r="G20" s="581">
        <v>30615</v>
      </c>
      <c r="H20" s="581">
        <v>32661</v>
      </c>
      <c r="I20" s="581">
        <v>41219</v>
      </c>
      <c r="J20" s="581">
        <v>93077</v>
      </c>
    </row>
    <row r="21" spans="1:10" x14ac:dyDescent="0.25">
      <c r="A21" s="241" t="s">
        <v>384</v>
      </c>
      <c r="B21" s="581">
        <v>311123</v>
      </c>
      <c r="C21" s="581">
        <v>23326</v>
      </c>
      <c r="D21" s="581">
        <v>49648</v>
      </c>
      <c r="E21" s="581">
        <v>25349</v>
      </c>
      <c r="F21" s="581">
        <v>1389</v>
      </c>
      <c r="G21" s="581">
        <v>35178</v>
      </c>
      <c r="H21" s="581">
        <v>40776</v>
      </c>
      <c r="I21" s="581">
        <v>37400</v>
      </c>
      <c r="J21" s="581">
        <v>98058</v>
      </c>
    </row>
    <row r="22" spans="1:10" x14ac:dyDescent="0.25">
      <c r="A22" s="241" t="s">
        <v>385</v>
      </c>
      <c r="B22" s="581">
        <v>335550</v>
      </c>
      <c r="C22" s="581">
        <v>26887</v>
      </c>
      <c r="D22" s="581">
        <v>57383</v>
      </c>
      <c r="E22" s="581">
        <v>30471</v>
      </c>
      <c r="F22" s="581">
        <v>1189</v>
      </c>
      <c r="G22" s="581">
        <v>33790</v>
      </c>
      <c r="H22" s="581">
        <v>40981</v>
      </c>
      <c r="I22" s="581">
        <v>44820</v>
      </c>
      <c r="J22" s="581">
        <v>100027</v>
      </c>
    </row>
    <row r="23" spans="1:10" x14ac:dyDescent="0.25">
      <c r="A23" s="241" t="s">
        <v>654</v>
      </c>
      <c r="B23" s="581">
        <v>345725</v>
      </c>
      <c r="C23" s="581">
        <v>26642</v>
      </c>
      <c r="D23" s="581">
        <v>55449</v>
      </c>
      <c r="E23" s="581">
        <v>30075</v>
      </c>
      <c r="F23" s="581">
        <v>1363</v>
      </c>
      <c r="G23" s="581">
        <v>36199</v>
      </c>
      <c r="H23" s="581">
        <v>49733</v>
      </c>
      <c r="I23" s="581">
        <v>46909</v>
      </c>
      <c r="J23" s="581">
        <v>99353</v>
      </c>
    </row>
    <row r="24" spans="1:10" x14ac:dyDescent="0.25">
      <c r="A24" s="241" t="s">
        <v>661</v>
      </c>
      <c r="B24" s="581">
        <v>278026</v>
      </c>
      <c r="C24" s="581">
        <v>25551</v>
      </c>
      <c r="D24" s="581">
        <v>31504</v>
      </c>
      <c r="E24" s="581">
        <v>24189</v>
      </c>
      <c r="F24" s="581">
        <v>1411</v>
      </c>
      <c r="G24" s="581">
        <v>30576</v>
      </c>
      <c r="H24" s="581">
        <v>45461</v>
      </c>
      <c r="I24" s="581">
        <v>37878</v>
      </c>
      <c r="J24" s="581">
        <v>81456</v>
      </c>
    </row>
    <row r="25" spans="1:10" x14ac:dyDescent="0.25">
      <c r="A25" s="241" t="s">
        <v>388</v>
      </c>
      <c r="B25" s="581">
        <v>324377</v>
      </c>
      <c r="C25" s="581">
        <v>25320</v>
      </c>
      <c r="D25" s="581">
        <v>51551</v>
      </c>
      <c r="E25" s="581">
        <v>30577</v>
      </c>
      <c r="F25" s="581">
        <v>2589</v>
      </c>
      <c r="G25" s="581">
        <v>35716</v>
      </c>
      <c r="H25" s="581">
        <v>41830</v>
      </c>
      <c r="I25" s="581">
        <v>42331</v>
      </c>
      <c r="J25" s="581">
        <v>94461</v>
      </c>
    </row>
    <row r="26" spans="1:10" x14ac:dyDescent="0.25">
      <c r="A26" s="510" t="s">
        <v>389</v>
      </c>
      <c r="B26" s="581">
        <v>353474</v>
      </c>
      <c r="C26" s="581">
        <v>27330</v>
      </c>
      <c r="D26" s="581">
        <v>56827</v>
      </c>
      <c r="E26" s="581">
        <v>34132</v>
      </c>
      <c r="F26" s="581">
        <v>3084</v>
      </c>
      <c r="G26" s="581">
        <v>37187</v>
      </c>
      <c r="H26" s="581">
        <v>44412</v>
      </c>
      <c r="I26" s="581">
        <v>45904</v>
      </c>
      <c r="J26" s="581">
        <v>104598</v>
      </c>
    </row>
    <row r="27" spans="1:10" x14ac:dyDescent="0.25">
      <c r="A27" s="150" t="s">
        <v>1239</v>
      </c>
      <c r="B27" s="150"/>
      <c r="C27" s="150"/>
      <c r="D27" s="150"/>
      <c r="E27" s="150"/>
      <c r="F27" s="150"/>
      <c r="G27" s="150"/>
      <c r="H27" s="150"/>
      <c r="I27" s="150"/>
      <c r="J27" s="150"/>
    </row>
    <row r="28" spans="1:10" x14ac:dyDescent="0.25">
      <c r="A28" s="292" t="s">
        <v>186</v>
      </c>
      <c r="B28" s="292"/>
      <c r="C28" s="292"/>
      <c r="D28" s="292"/>
      <c r="E28" s="292"/>
      <c r="F28" s="292"/>
      <c r="G28" s="292"/>
      <c r="H28" s="292"/>
      <c r="I28" s="292"/>
      <c r="J28" s="292"/>
    </row>
    <row r="29" spans="1:10" x14ac:dyDescent="0.25">
      <c r="A29" s="88">
        <v>2013</v>
      </c>
      <c r="B29" s="92" t="s">
        <v>346</v>
      </c>
      <c r="C29" s="92" t="s">
        <v>274</v>
      </c>
      <c r="D29" s="92" t="s">
        <v>562</v>
      </c>
      <c r="E29" s="92" t="s">
        <v>566</v>
      </c>
      <c r="F29" s="92" t="s">
        <v>344</v>
      </c>
      <c r="G29" s="92" t="s">
        <v>563</v>
      </c>
      <c r="H29" s="92" t="s">
        <v>564</v>
      </c>
      <c r="I29" s="92" t="s">
        <v>88</v>
      </c>
      <c r="J29" s="92" t="s">
        <v>567</v>
      </c>
    </row>
    <row r="30" spans="1:10" x14ac:dyDescent="0.25">
      <c r="A30" s="88">
        <v>2014</v>
      </c>
      <c r="B30" s="22" t="s">
        <v>578</v>
      </c>
      <c r="C30" s="22" t="s">
        <v>86</v>
      </c>
      <c r="D30" s="22" t="s">
        <v>279</v>
      </c>
      <c r="E30" s="22" t="s">
        <v>565</v>
      </c>
      <c r="F30" s="22" t="s">
        <v>627</v>
      </c>
      <c r="G30" s="22" t="s">
        <v>124</v>
      </c>
      <c r="H30" s="22" t="s">
        <v>628</v>
      </c>
      <c r="I30" s="22" t="s">
        <v>629</v>
      </c>
      <c r="J30" s="22" t="s">
        <v>579</v>
      </c>
    </row>
    <row r="31" spans="1:10" x14ac:dyDescent="0.25">
      <c r="A31" s="88">
        <v>2015</v>
      </c>
      <c r="B31" s="22" t="s">
        <v>724</v>
      </c>
      <c r="C31" s="22" t="s">
        <v>280</v>
      </c>
      <c r="D31" s="22" t="s">
        <v>590</v>
      </c>
      <c r="E31" s="22" t="s">
        <v>730</v>
      </c>
      <c r="F31" s="22" t="s">
        <v>694</v>
      </c>
      <c r="G31" s="22" t="s">
        <v>674</v>
      </c>
      <c r="H31" s="22" t="s">
        <v>734</v>
      </c>
      <c r="I31" s="22" t="s">
        <v>735</v>
      </c>
      <c r="J31" s="22" t="s">
        <v>665</v>
      </c>
    </row>
    <row r="32" spans="1:10" x14ac:dyDescent="0.25">
      <c r="A32" s="88">
        <v>2016</v>
      </c>
      <c r="B32" s="22" t="s">
        <v>811</v>
      </c>
      <c r="C32" s="22" t="s">
        <v>76</v>
      </c>
      <c r="D32" s="22" t="s">
        <v>788</v>
      </c>
      <c r="E32" s="22" t="s">
        <v>789</v>
      </c>
      <c r="F32" s="22" t="s">
        <v>790</v>
      </c>
      <c r="G32" s="22" t="s">
        <v>778</v>
      </c>
      <c r="H32" s="22" t="s">
        <v>275</v>
      </c>
      <c r="I32" s="22" t="s">
        <v>816</v>
      </c>
      <c r="J32" s="22" t="s">
        <v>817</v>
      </c>
    </row>
    <row r="33" spans="1:11" x14ac:dyDescent="0.25">
      <c r="A33" s="88">
        <v>2017</v>
      </c>
      <c r="B33" s="22" t="s">
        <v>912</v>
      </c>
      <c r="C33" s="22" t="s">
        <v>820</v>
      </c>
      <c r="D33" s="22" t="s">
        <v>807</v>
      </c>
      <c r="E33" s="22" t="s">
        <v>86</v>
      </c>
      <c r="F33" s="22" t="s">
        <v>972</v>
      </c>
      <c r="G33" s="22" t="s">
        <v>914</v>
      </c>
      <c r="H33" s="22" t="s">
        <v>1134</v>
      </c>
      <c r="I33" s="22" t="s">
        <v>1135</v>
      </c>
      <c r="J33" s="22" t="s">
        <v>1136</v>
      </c>
    </row>
    <row r="34" spans="1:11" x14ac:dyDescent="0.25">
      <c r="A34" s="148"/>
      <c r="B34" s="583"/>
      <c r="C34" s="583"/>
      <c r="D34" s="583"/>
      <c r="E34" s="583"/>
      <c r="F34" s="583"/>
      <c r="G34" s="583"/>
      <c r="H34" s="583"/>
      <c r="I34" s="583"/>
      <c r="J34" s="583"/>
    </row>
    <row r="35" spans="1:11" x14ac:dyDescent="0.25">
      <c r="A35" s="88">
        <v>2017</v>
      </c>
      <c r="B35" s="583"/>
      <c r="C35" s="583"/>
      <c r="D35" s="583"/>
      <c r="E35" s="583"/>
      <c r="F35" s="583"/>
      <c r="G35" s="583"/>
      <c r="H35" s="583"/>
      <c r="I35" s="583"/>
      <c r="J35" s="583"/>
    </row>
    <row r="36" spans="1:11" ht="15.75" x14ac:dyDescent="0.25">
      <c r="A36" s="241" t="s">
        <v>389</v>
      </c>
      <c r="B36" s="585" t="s">
        <v>806</v>
      </c>
      <c r="C36" s="585" t="s">
        <v>801</v>
      </c>
      <c r="D36" s="585" t="s">
        <v>129</v>
      </c>
      <c r="E36" s="585" t="s">
        <v>805</v>
      </c>
      <c r="F36" s="586" t="s">
        <v>286</v>
      </c>
      <c r="G36" s="585" t="s">
        <v>806</v>
      </c>
      <c r="H36" s="585" t="s">
        <v>836</v>
      </c>
      <c r="I36" s="585" t="s">
        <v>1137</v>
      </c>
      <c r="J36" s="585" t="s">
        <v>819</v>
      </c>
    </row>
    <row r="37" spans="1:11" s="89" customFormat="1" x14ac:dyDescent="0.25">
      <c r="A37" s="241" t="s">
        <v>390</v>
      </c>
      <c r="B37" s="585" t="s">
        <v>823</v>
      </c>
      <c r="C37" s="585" t="s">
        <v>821</v>
      </c>
      <c r="D37" s="585" t="s">
        <v>84</v>
      </c>
      <c r="E37" s="585" t="s">
        <v>717</v>
      </c>
      <c r="F37" s="585" t="s">
        <v>878</v>
      </c>
      <c r="G37" s="585" t="s">
        <v>879</v>
      </c>
      <c r="H37" s="585" t="s">
        <v>880</v>
      </c>
      <c r="I37" s="585" t="s">
        <v>1138</v>
      </c>
      <c r="J37" s="585" t="s">
        <v>824</v>
      </c>
    </row>
    <row r="38" spans="1:11" s="89" customFormat="1" x14ac:dyDescent="0.25">
      <c r="A38" s="575" t="s">
        <v>391</v>
      </c>
      <c r="B38" s="585" t="s">
        <v>882</v>
      </c>
      <c r="C38" s="585" t="s">
        <v>919</v>
      </c>
      <c r="D38" s="585" t="s">
        <v>920</v>
      </c>
      <c r="E38" s="585" t="s">
        <v>818</v>
      </c>
      <c r="F38" s="585" t="s">
        <v>921</v>
      </c>
      <c r="G38" s="585" t="s">
        <v>790</v>
      </c>
      <c r="H38" s="585" t="s">
        <v>717</v>
      </c>
      <c r="I38" s="585" t="s">
        <v>1139</v>
      </c>
      <c r="J38" s="585" t="s">
        <v>827</v>
      </c>
    </row>
    <row r="39" spans="1:11" s="89" customFormat="1" x14ac:dyDescent="0.25">
      <c r="A39" s="575"/>
      <c r="B39" s="585"/>
      <c r="C39" s="585"/>
      <c r="D39" s="585"/>
      <c r="E39" s="585"/>
      <c r="F39" s="585"/>
      <c r="G39" s="585"/>
      <c r="H39" s="585"/>
      <c r="I39" s="585"/>
      <c r="J39" s="585"/>
    </row>
    <row r="40" spans="1:11" s="89" customFormat="1" x14ac:dyDescent="0.25">
      <c r="A40" s="856">
        <v>2018</v>
      </c>
      <c r="B40" s="583"/>
      <c r="C40" s="583"/>
      <c r="D40" s="583"/>
      <c r="E40" s="583"/>
      <c r="F40" s="583"/>
      <c r="G40" s="583"/>
      <c r="H40" s="583"/>
      <c r="I40" s="583"/>
      <c r="J40" s="583"/>
    </row>
    <row r="41" spans="1:11" s="89" customFormat="1" x14ac:dyDescent="0.25">
      <c r="A41" s="241" t="s">
        <v>376</v>
      </c>
      <c r="B41" s="585" t="s">
        <v>1261</v>
      </c>
      <c r="C41" s="585" t="s">
        <v>973</v>
      </c>
      <c r="D41" s="585" t="s">
        <v>746</v>
      </c>
      <c r="E41" s="585" t="s">
        <v>974</v>
      </c>
      <c r="F41" s="585" t="s">
        <v>830</v>
      </c>
      <c r="G41" s="585" t="s">
        <v>1286</v>
      </c>
      <c r="H41" s="585" t="s">
        <v>975</v>
      </c>
      <c r="I41" s="601" t="s">
        <v>1080</v>
      </c>
      <c r="J41" s="585" t="s">
        <v>923</v>
      </c>
    </row>
    <row r="42" spans="1:11" s="89" customFormat="1" x14ac:dyDescent="0.25">
      <c r="A42" s="241" t="s">
        <v>392</v>
      </c>
      <c r="B42" s="585" t="s">
        <v>1263</v>
      </c>
      <c r="C42" s="585" t="s">
        <v>802</v>
      </c>
      <c r="D42" s="585" t="s">
        <v>89</v>
      </c>
      <c r="E42" s="585" t="s">
        <v>990</v>
      </c>
      <c r="F42" s="585" t="s">
        <v>991</v>
      </c>
      <c r="G42" s="585" t="s">
        <v>1287</v>
      </c>
      <c r="H42" s="585" t="s">
        <v>992</v>
      </c>
      <c r="I42" s="585" t="s">
        <v>126</v>
      </c>
      <c r="J42" s="585" t="s">
        <v>819</v>
      </c>
    </row>
    <row r="43" spans="1:11" x14ac:dyDescent="0.25">
      <c r="A43" s="241" t="s">
        <v>382</v>
      </c>
      <c r="B43" s="585" t="s">
        <v>603</v>
      </c>
      <c r="C43" s="585" t="s">
        <v>624</v>
      </c>
      <c r="D43" s="585" t="s">
        <v>1059</v>
      </c>
      <c r="E43" s="585" t="s">
        <v>736</v>
      </c>
      <c r="F43" s="585" t="s">
        <v>991</v>
      </c>
      <c r="G43" s="585" t="s">
        <v>1217</v>
      </c>
      <c r="H43" s="585" t="s">
        <v>1060</v>
      </c>
      <c r="I43" s="585" t="s">
        <v>1288</v>
      </c>
      <c r="J43" s="585" t="s">
        <v>124</v>
      </c>
      <c r="K43" s="89"/>
    </row>
    <row r="44" spans="1:11" s="89" customFormat="1" x14ac:dyDescent="0.25">
      <c r="A44" s="241" t="s">
        <v>602</v>
      </c>
      <c r="B44" s="585" t="s">
        <v>755</v>
      </c>
      <c r="C44" s="585" t="s">
        <v>827</v>
      </c>
      <c r="D44" s="585" t="s">
        <v>568</v>
      </c>
      <c r="E44" s="585" t="s">
        <v>1081</v>
      </c>
      <c r="F44" s="585" t="s">
        <v>1082</v>
      </c>
      <c r="G44" s="585" t="s">
        <v>1289</v>
      </c>
      <c r="H44" s="585" t="s">
        <v>591</v>
      </c>
      <c r="I44" s="585" t="s">
        <v>846</v>
      </c>
      <c r="J44" s="585" t="s">
        <v>1140</v>
      </c>
    </row>
    <row r="45" spans="1:11" x14ac:dyDescent="0.25">
      <c r="A45" s="241" t="s">
        <v>384</v>
      </c>
      <c r="B45" s="585" t="s">
        <v>1092</v>
      </c>
      <c r="C45" s="585" t="s">
        <v>603</v>
      </c>
      <c r="D45" s="585">
        <v>98.8</v>
      </c>
      <c r="E45" s="585" t="s">
        <v>78</v>
      </c>
      <c r="F45" s="585" t="s">
        <v>1098</v>
      </c>
      <c r="G45" s="585" t="s">
        <v>1290</v>
      </c>
      <c r="H45" s="585" t="s">
        <v>970</v>
      </c>
      <c r="I45" s="585" t="s">
        <v>83</v>
      </c>
      <c r="J45" s="585" t="s">
        <v>809</v>
      </c>
    </row>
    <row r="46" spans="1:11" s="89" customFormat="1" x14ac:dyDescent="0.25">
      <c r="A46" s="241" t="s">
        <v>1110</v>
      </c>
      <c r="B46" s="585" t="s">
        <v>1266</v>
      </c>
      <c r="C46" s="585" t="s">
        <v>745</v>
      </c>
      <c r="D46" s="585" t="s">
        <v>824</v>
      </c>
      <c r="E46" s="585" t="s">
        <v>1134</v>
      </c>
      <c r="F46" s="585" t="s">
        <v>1141</v>
      </c>
      <c r="G46" s="585" t="s">
        <v>729</v>
      </c>
      <c r="H46" s="585" t="s">
        <v>1129</v>
      </c>
      <c r="I46" s="585" t="s">
        <v>1291</v>
      </c>
      <c r="J46" s="585" t="s">
        <v>789</v>
      </c>
    </row>
    <row r="47" spans="1:11" s="89" customFormat="1" x14ac:dyDescent="0.25">
      <c r="A47" s="241" t="s">
        <v>654</v>
      </c>
      <c r="B47" s="585" t="s">
        <v>717</v>
      </c>
      <c r="C47" s="585" t="s">
        <v>1081</v>
      </c>
      <c r="D47" s="585" t="s">
        <v>1148</v>
      </c>
      <c r="E47" s="585" t="s">
        <v>1178</v>
      </c>
      <c r="F47" s="585" t="s">
        <v>1179</v>
      </c>
      <c r="G47" s="585" t="s">
        <v>1284</v>
      </c>
      <c r="H47" s="585" t="s">
        <v>1126</v>
      </c>
      <c r="I47" s="585" t="s">
        <v>737</v>
      </c>
      <c r="J47" s="585" t="s">
        <v>1142</v>
      </c>
    </row>
    <row r="48" spans="1:11" s="89" customFormat="1" x14ac:dyDescent="0.25">
      <c r="A48" s="241" t="s">
        <v>661</v>
      </c>
      <c r="B48" s="585" t="s">
        <v>1265</v>
      </c>
      <c r="C48" s="585" t="s">
        <v>737</v>
      </c>
      <c r="D48" s="585" t="s">
        <v>345</v>
      </c>
      <c r="E48" s="585" t="s">
        <v>664</v>
      </c>
      <c r="F48" s="585" t="s">
        <v>1213</v>
      </c>
      <c r="G48" s="585" t="s">
        <v>1140</v>
      </c>
      <c r="H48" s="585" t="s">
        <v>1292</v>
      </c>
      <c r="I48" s="585" t="s">
        <v>740</v>
      </c>
      <c r="J48" s="585" t="s">
        <v>1293</v>
      </c>
    </row>
    <row r="49" spans="1:10" s="89" customFormat="1" x14ac:dyDescent="0.25">
      <c r="A49" s="241" t="s">
        <v>388</v>
      </c>
      <c r="B49" s="585" t="s">
        <v>89</v>
      </c>
      <c r="C49" s="585" t="s">
        <v>970</v>
      </c>
      <c r="D49" s="585" t="s">
        <v>1294</v>
      </c>
      <c r="E49" s="585" t="s">
        <v>75</v>
      </c>
      <c r="F49" s="585" t="s">
        <v>1211</v>
      </c>
      <c r="G49" s="585" t="s">
        <v>1295</v>
      </c>
      <c r="H49" s="585" t="s">
        <v>1207</v>
      </c>
      <c r="I49" s="585" t="s">
        <v>1296</v>
      </c>
      <c r="J49" s="585" t="s">
        <v>1297</v>
      </c>
    </row>
    <row r="50" spans="1:10" s="89" customFormat="1" x14ac:dyDescent="0.25">
      <c r="A50" s="587" t="s">
        <v>389</v>
      </c>
      <c r="B50" s="588" t="s">
        <v>564</v>
      </c>
      <c r="C50" s="848" t="s">
        <v>630</v>
      </c>
      <c r="D50" s="848" t="s">
        <v>1298</v>
      </c>
      <c r="E50" s="848" t="s">
        <v>1264</v>
      </c>
      <c r="F50" s="848" t="s">
        <v>737</v>
      </c>
      <c r="G50" s="848" t="s">
        <v>841</v>
      </c>
      <c r="H50" s="848" t="s">
        <v>840</v>
      </c>
      <c r="I50" s="848" t="s">
        <v>90</v>
      </c>
      <c r="J50" s="588" t="s">
        <v>744</v>
      </c>
    </row>
    <row r="52" spans="1:10" x14ac:dyDescent="0.25">
      <c r="A52" s="150" t="s">
        <v>1173</v>
      </c>
    </row>
    <row r="53" spans="1:10" x14ac:dyDescent="0.25">
      <c r="A53" s="95" t="s">
        <v>831</v>
      </c>
    </row>
    <row r="54" spans="1:10" x14ac:dyDescent="0.25">
      <c r="A54" s="150"/>
    </row>
    <row r="55" spans="1:10" x14ac:dyDescent="0.25">
      <c r="A55" s="95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sqref="A1:F10"/>
    </sheetView>
  </sheetViews>
  <sheetFormatPr defaultColWidth="9.140625" defaultRowHeight="15" x14ac:dyDescent="0.25"/>
  <cols>
    <col min="1" max="1" width="9.28515625" style="87" customWidth="1"/>
    <col min="2" max="2" width="8.5703125" style="87" customWidth="1"/>
    <col min="3" max="3" width="8.7109375" style="87" customWidth="1"/>
    <col min="4" max="16384" width="9.140625" style="87"/>
  </cols>
  <sheetData>
    <row r="1" spans="1:16" x14ac:dyDescent="0.25">
      <c r="A1" s="82" t="s">
        <v>1299</v>
      </c>
    </row>
    <row r="2" spans="1:16" x14ac:dyDescent="0.25">
      <c r="A2" s="91" t="s">
        <v>1300</v>
      </c>
    </row>
    <row r="3" spans="1:16" ht="26.25" x14ac:dyDescent="0.25">
      <c r="A3" s="97"/>
      <c r="B3" s="347" t="s">
        <v>922</v>
      </c>
    </row>
    <row r="4" spans="1:16" ht="25.5" customHeight="1" x14ac:dyDescent="0.25">
      <c r="A4" s="597" t="s">
        <v>1240</v>
      </c>
      <c r="B4" s="849">
        <v>56827</v>
      </c>
    </row>
    <row r="5" spans="1:16" ht="25.5" customHeight="1" x14ac:dyDescent="0.25">
      <c r="A5" s="597" t="s">
        <v>1181</v>
      </c>
      <c r="B5" s="849">
        <v>45904</v>
      </c>
      <c r="P5" s="300"/>
    </row>
    <row r="6" spans="1:16" ht="25.5" customHeight="1" x14ac:dyDescent="0.25">
      <c r="A6" s="597" t="s">
        <v>1180</v>
      </c>
      <c r="B6" s="849">
        <v>44412</v>
      </c>
      <c r="P6" s="300"/>
    </row>
    <row r="7" spans="1:16" ht="25.5" customHeight="1" x14ac:dyDescent="0.25">
      <c r="A7" s="597" t="s">
        <v>1083</v>
      </c>
      <c r="B7" s="849">
        <v>37187</v>
      </c>
      <c r="P7" s="300"/>
    </row>
    <row r="8" spans="1:16" ht="25.5" customHeight="1" x14ac:dyDescent="0.25">
      <c r="A8" s="597" t="s">
        <v>1241</v>
      </c>
      <c r="B8" s="849">
        <v>34132</v>
      </c>
      <c r="P8" s="300"/>
    </row>
    <row r="9" spans="1:16" ht="25.5" customHeight="1" x14ac:dyDescent="0.25">
      <c r="A9" s="597" t="s">
        <v>1242</v>
      </c>
      <c r="B9" s="849">
        <v>27330</v>
      </c>
      <c r="P9" s="300"/>
    </row>
    <row r="10" spans="1:16" ht="25.5" customHeight="1" x14ac:dyDescent="0.25">
      <c r="A10" s="595" t="s">
        <v>928</v>
      </c>
      <c r="B10" s="849">
        <v>3084</v>
      </c>
      <c r="P10" s="300"/>
    </row>
    <row r="11" spans="1:16" ht="42" customHeight="1" x14ac:dyDescent="0.25">
      <c r="A11" s="595"/>
      <c r="B11" s="596"/>
      <c r="P11" s="300"/>
    </row>
    <row r="12" spans="1:16" ht="39" customHeight="1" x14ac:dyDescent="0.25">
      <c r="A12" s="597"/>
      <c r="B12" s="598"/>
    </row>
    <row r="13" spans="1:16" x14ac:dyDescent="0.25">
      <c r="A13" s="597"/>
      <c r="B13" s="596"/>
    </row>
    <row r="14" spans="1:16" x14ac:dyDescent="0.25">
      <c r="A14" s="597"/>
      <c r="B14" s="596"/>
    </row>
    <row r="15" spans="1:16" x14ac:dyDescent="0.25">
      <c r="A15" s="597"/>
      <c r="B15" s="596"/>
    </row>
    <row r="16" spans="1:16" x14ac:dyDescent="0.25">
      <c r="A16" s="597"/>
      <c r="B16" s="596"/>
    </row>
    <row r="17" spans="1:2" x14ac:dyDescent="0.25">
      <c r="A17" s="597"/>
      <c r="B17" s="596"/>
    </row>
    <row r="18" spans="1:2" x14ac:dyDescent="0.25">
      <c r="A18" s="597"/>
      <c r="B18" s="596"/>
    </row>
    <row r="19" spans="1:2" x14ac:dyDescent="0.25">
      <c r="A19" s="595"/>
      <c r="B19" s="596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Normal="100" zoomScaleSheetLayoutView="202" workbookViewId="0">
      <selection activeCell="A13" sqref="A13:J51"/>
    </sheetView>
  </sheetViews>
  <sheetFormatPr defaultColWidth="9.140625" defaultRowHeight="15" x14ac:dyDescent="0.25"/>
  <cols>
    <col min="1" max="5" width="9.140625" style="87"/>
    <col min="6" max="6" width="10" style="87" customWidth="1"/>
    <col min="7" max="9" width="9.140625" style="87"/>
    <col min="10" max="10" width="11.5703125" style="87" customWidth="1"/>
    <col min="11" max="16384" width="9.140625" style="87"/>
  </cols>
  <sheetData>
    <row r="1" spans="1:10" x14ac:dyDescent="0.25">
      <c r="A1" s="80" t="s">
        <v>551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25">
      <c r="A2" s="85" t="s">
        <v>347</v>
      </c>
      <c r="B2" s="86"/>
      <c r="C2" s="86"/>
      <c r="D2" s="86"/>
      <c r="E2" s="86"/>
      <c r="F2" s="86"/>
      <c r="G2" s="86"/>
      <c r="H2" s="86"/>
      <c r="I2" s="86"/>
    </row>
    <row r="3" spans="1:10" x14ac:dyDescent="0.25">
      <c r="A3" s="85"/>
      <c r="B3" s="86"/>
      <c r="C3" s="86"/>
      <c r="D3" s="86"/>
      <c r="E3" s="86"/>
      <c r="F3" s="86"/>
      <c r="G3" s="86"/>
      <c r="H3" s="86"/>
      <c r="I3" s="1043" t="s">
        <v>316</v>
      </c>
      <c r="J3" s="1043"/>
    </row>
    <row r="4" spans="1:10" ht="25.5" customHeight="1" x14ac:dyDescent="0.25">
      <c r="A4" s="939"/>
      <c r="B4" s="934" t="s">
        <v>335</v>
      </c>
      <c r="C4" s="934" t="s">
        <v>336</v>
      </c>
      <c r="D4" s="934" t="s">
        <v>337</v>
      </c>
      <c r="E4" s="934" t="s">
        <v>338</v>
      </c>
      <c r="F4" s="934" t="s">
        <v>379</v>
      </c>
      <c r="G4" s="934" t="s">
        <v>339</v>
      </c>
      <c r="H4" s="934" t="s">
        <v>340</v>
      </c>
      <c r="I4" s="934" t="s">
        <v>341</v>
      </c>
      <c r="J4" s="936" t="s">
        <v>342</v>
      </c>
    </row>
    <row r="5" spans="1:10" ht="25.5" customHeight="1" x14ac:dyDescent="0.25">
      <c r="A5" s="940"/>
      <c r="B5" s="935"/>
      <c r="C5" s="935"/>
      <c r="D5" s="935"/>
      <c r="E5" s="935"/>
      <c r="F5" s="935"/>
      <c r="G5" s="935"/>
      <c r="H5" s="935"/>
      <c r="I5" s="935"/>
      <c r="J5" s="937"/>
    </row>
    <row r="6" spans="1:10" x14ac:dyDescent="0.25">
      <c r="A6" s="589">
        <v>2013</v>
      </c>
      <c r="B6" s="109">
        <v>4557635</v>
      </c>
      <c r="C6" s="109">
        <v>122058</v>
      </c>
      <c r="D6" s="109">
        <v>444571</v>
      </c>
      <c r="E6" s="109">
        <v>286109</v>
      </c>
      <c r="F6" s="109">
        <v>1222278</v>
      </c>
      <c r="G6" s="109">
        <v>192686</v>
      </c>
      <c r="H6" s="109">
        <v>764879</v>
      </c>
      <c r="I6" s="109">
        <v>190719</v>
      </c>
      <c r="J6" s="109">
        <v>1334336</v>
      </c>
    </row>
    <row r="7" spans="1:10" x14ac:dyDescent="0.25">
      <c r="A7" s="589">
        <v>2014</v>
      </c>
      <c r="B7" s="109">
        <v>4946061</v>
      </c>
      <c r="C7" s="109">
        <v>119866</v>
      </c>
      <c r="D7" s="109">
        <v>497981</v>
      </c>
      <c r="E7" s="109">
        <v>334424</v>
      </c>
      <c r="F7" s="109">
        <v>1063353</v>
      </c>
      <c r="G7" s="109">
        <v>207887</v>
      </c>
      <c r="H7" s="109">
        <v>792584</v>
      </c>
      <c r="I7" s="109">
        <v>198275</v>
      </c>
      <c r="J7" s="109">
        <v>1731692</v>
      </c>
    </row>
    <row r="8" spans="1:10" x14ac:dyDescent="0.25">
      <c r="A8" s="88">
        <v>2015</v>
      </c>
      <c r="B8" s="109">
        <v>4369179</v>
      </c>
      <c r="C8" s="109">
        <v>135417</v>
      </c>
      <c r="D8" s="109">
        <v>535162</v>
      </c>
      <c r="E8" s="109">
        <v>338912</v>
      </c>
      <c r="F8" s="109">
        <v>687052</v>
      </c>
      <c r="G8" s="109">
        <v>215661</v>
      </c>
      <c r="H8" s="109">
        <v>763299</v>
      </c>
      <c r="I8" s="109">
        <v>191797</v>
      </c>
      <c r="J8" s="109">
        <v>1501879</v>
      </c>
    </row>
    <row r="9" spans="1:10" x14ac:dyDescent="0.25">
      <c r="A9" s="88">
        <v>2016</v>
      </c>
      <c r="B9" s="109">
        <v>4426945</v>
      </c>
      <c r="C9" s="109">
        <v>128053</v>
      </c>
      <c r="D9" s="109">
        <v>545241</v>
      </c>
      <c r="E9" s="109">
        <v>352678</v>
      </c>
      <c r="F9" s="109">
        <v>577290</v>
      </c>
      <c r="G9" s="109">
        <v>240678</v>
      </c>
      <c r="H9" s="109">
        <v>804067</v>
      </c>
      <c r="I9" s="109">
        <v>206502</v>
      </c>
      <c r="J9" s="109">
        <v>1572536</v>
      </c>
    </row>
    <row r="10" spans="1:10" x14ac:dyDescent="0.25">
      <c r="A10" s="88">
        <v>2017</v>
      </c>
      <c r="B10" s="109">
        <v>4899081</v>
      </c>
      <c r="C10" s="109">
        <v>163896</v>
      </c>
      <c r="D10" s="109">
        <v>561966</v>
      </c>
      <c r="E10" s="109">
        <v>394631</v>
      </c>
      <c r="F10" s="109">
        <v>680215</v>
      </c>
      <c r="G10" s="109">
        <v>277055</v>
      </c>
      <c r="H10" s="109">
        <v>844998</v>
      </c>
      <c r="I10" s="109">
        <v>218822</v>
      </c>
      <c r="J10" s="109">
        <v>1757499</v>
      </c>
    </row>
    <row r="11" spans="1:10" x14ac:dyDescent="0.25">
      <c r="A11" s="773"/>
      <c r="B11" s="599"/>
      <c r="C11" s="599"/>
      <c r="D11" s="599"/>
      <c r="E11" s="599"/>
      <c r="F11" s="599"/>
      <c r="G11" s="599"/>
      <c r="H11" s="599"/>
      <c r="I11" s="599"/>
      <c r="J11" s="599"/>
    </row>
    <row r="12" spans="1:10" x14ac:dyDescent="0.25">
      <c r="A12" s="88">
        <v>2017</v>
      </c>
      <c r="B12" s="599"/>
      <c r="C12" s="599"/>
      <c r="D12" s="599"/>
      <c r="E12" s="599"/>
      <c r="F12" s="599"/>
      <c r="G12" s="599"/>
      <c r="H12" s="599"/>
      <c r="I12" s="599"/>
      <c r="J12" s="599"/>
    </row>
    <row r="13" spans="1:10" x14ac:dyDescent="0.25">
      <c r="A13" s="773" t="s">
        <v>389</v>
      </c>
      <c r="B13" s="599">
        <v>449634</v>
      </c>
      <c r="C13" s="599">
        <v>13297</v>
      </c>
      <c r="D13" s="599">
        <v>48319</v>
      </c>
      <c r="E13" s="599">
        <v>35160</v>
      </c>
      <c r="F13" s="599">
        <v>79148</v>
      </c>
      <c r="G13" s="599">
        <v>27235</v>
      </c>
      <c r="H13" s="599">
        <v>74685</v>
      </c>
      <c r="I13" s="599">
        <v>23413</v>
      </c>
      <c r="J13" s="599">
        <v>148377</v>
      </c>
    </row>
    <row r="14" spans="1:10" x14ac:dyDescent="0.25">
      <c r="A14" s="773" t="s">
        <v>390</v>
      </c>
      <c r="B14" s="599">
        <v>481408</v>
      </c>
      <c r="C14" s="599">
        <v>14938</v>
      </c>
      <c r="D14" s="599">
        <v>55137</v>
      </c>
      <c r="E14" s="599">
        <v>33804</v>
      </c>
      <c r="F14" s="599">
        <v>104161</v>
      </c>
      <c r="G14" s="599">
        <v>23860</v>
      </c>
      <c r="H14" s="599">
        <v>72966</v>
      </c>
      <c r="I14" s="599">
        <v>20920</v>
      </c>
      <c r="J14" s="599">
        <v>155621</v>
      </c>
    </row>
    <row r="15" spans="1:10" x14ac:dyDescent="0.25">
      <c r="A15" s="773" t="s">
        <v>391</v>
      </c>
      <c r="B15" s="599">
        <v>376291</v>
      </c>
      <c r="C15" s="599">
        <v>12728</v>
      </c>
      <c r="D15" s="599">
        <v>51254</v>
      </c>
      <c r="E15" s="599">
        <v>36505</v>
      </c>
      <c r="F15" s="599">
        <v>9883</v>
      </c>
      <c r="G15" s="599">
        <v>21139</v>
      </c>
      <c r="H15" s="599">
        <v>70998</v>
      </c>
      <c r="I15" s="599">
        <v>18596</v>
      </c>
      <c r="J15" s="599">
        <v>155187</v>
      </c>
    </row>
    <row r="16" spans="1:10" x14ac:dyDescent="0.25">
      <c r="A16" s="773"/>
      <c r="B16" s="599"/>
      <c r="C16" s="599"/>
      <c r="D16" s="599"/>
      <c r="E16" s="599"/>
      <c r="F16" s="599"/>
      <c r="G16" s="599"/>
      <c r="H16" s="599"/>
      <c r="I16" s="599"/>
      <c r="J16" s="599"/>
    </row>
    <row r="17" spans="1:22" x14ac:dyDescent="0.25">
      <c r="A17" s="856">
        <v>2018</v>
      </c>
      <c r="B17" s="599"/>
      <c r="C17" s="599"/>
      <c r="D17" s="599"/>
      <c r="E17" s="599"/>
      <c r="F17" s="599"/>
      <c r="G17" s="599"/>
      <c r="H17" s="599"/>
      <c r="I17" s="599"/>
      <c r="J17" s="599"/>
    </row>
    <row r="18" spans="1:22" x14ac:dyDescent="0.25">
      <c r="A18" s="241" t="s">
        <v>376</v>
      </c>
      <c r="B18" s="599">
        <v>288848</v>
      </c>
      <c r="C18" s="599">
        <v>9346</v>
      </c>
      <c r="D18" s="599">
        <v>34833</v>
      </c>
      <c r="E18" s="633">
        <v>24031</v>
      </c>
      <c r="F18" s="599">
        <v>4531</v>
      </c>
      <c r="G18" s="599">
        <v>19171</v>
      </c>
      <c r="H18" s="599">
        <v>48904</v>
      </c>
      <c r="I18" s="599">
        <v>13575</v>
      </c>
      <c r="J18" s="599">
        <v>134456</v>
      </c>
    </row>
    <row r="19" spans="1:22" x14ac:dyDescent="0.25">
      <c r="A19" s="241" t="s">
        <v>392</v>
      </c>
      <c r="B19" s="599">
        <v>400944</v>
      </c>
      <c r="C19" s="599">
        <v>15077</v>
      </c>
      <c r="D19" s="599">
        <v>45179</v>
      </c>
      <c r="E19" s="633">
        <v>36733</v>
      </c>
      <c r="F19" s="599">
        <v>52907</v>
      </c>
      <c r="G19" s="599">
        <v>19592</v>
      </c>
      <c r="H19" s="599">
        <v>63047</v>
      </c>
      <c r="I19" s="599">
        <v>16108</v>
      </c>
      <c r="J19" s="599">
        <v>152300</v>
      </c>
      <c r="N19" s="600"/>
      <c r="O19" s="600"/>
      <c r="P19" s="600"/>
      <c r="Q19" s="600"/>
      <c r="R19" s="600"/>
      <c r="S19" s="600"/>
      <c r="T19" s="600"/>
      <c r="U19" s="600"/>
      <c r="V19" s="600"/>
    </row>
    <row r="20" spans="1:22" x14ac:dyDescent="0.25">
      <c r="A20" s="773" t="s">
        <v>382</v>
      </c>
      <c r="B20" s="599">
        <v>507433</v>
      </c>
      <c r="C20" s="599">
        <v>15066</v>
      </c>
      <c r="D20" s="599">
        <v>54205</v>
      </c>
      <c r="E20" s="633">
        <v>39298</v>
      </c>
      <c r="F20" s="599">
        <v>117714</v>
      </c>
      <c r="G20" s="599">
        <v>26067</v>
      </c>
      <c r="H20" s="599">
        <v>77713</v>
      </c>
      <c r="I20" s="599">
        <v>22299</v>
      </c>
      <c r="J20" s="599">
        <v>155072</v>
      </c>
      <c r="N20" s="600"/>
      <c r="O20" s="600"/>
      <c r="P20" s="600"/>
      <c r="Q20" s="600"/>
      <c r="R20" s="600"/>
      <c r="S20" s="600"/>
      <c r="T20" s="600"/>
      <c r="U20" s="600"/>
      <c r="V20" s="600"/>
    </row>
    <row r="21" spans="1:22" x14ac:dyDescent="0.25">
      <c r="A21" s="241" t="s">
        <v>602</v>
      </c>
      <c r="B21" s="599">
        <v>394871</v>
      </c>
      <c r="C21" s="599">
        <v>17793</v>
      </c>
      <c r="D21" s="599">
        <v>44265</v>
      </c>
      <c r="E21" s="633">
        <v>39924</v>
      </c>
      <c r="F21" s="599">
        <v>25280</v>
      </c>
      <c r="G21" s="599">
        <v>23034</v>
      </c>
      <c r="H21" s="599">
        <v>73985</v>
      </c>
      <c r="I21" s="599">
        <v>20051</v>
      </c>
      <c r="J21" s="599">
        <v>150539</v>
      </c>
      <c r="N21" s="600"/>
      <c r="O21" s="600"/>
      <c r="P21" s="600"/>
      <c r="Q21" s="600"/>
      <c r="R21" s="600"/>
      <c r="S21" s="600"/>
      <c r="T21" s="600"/>
      <c r="U21" s="600"/>
      <c r="V21" s="600"/>
    </row>
    <row r="22" spans="1:22" x14ac:dyDescent="0.25">
      <c r="A22" s="773" t="s">
        <v>384</v>
      </c>
      <c r="B22" s="599">
        <v>479136</v>
      </c>
      <c r="C22" s="599">
        <v>18446</v>
      </c>
      <c r="D22" s="599">
        <v>50974</v>
      </c>
      <c r="E22" s="633">
        <v>37226</v>
      </c>
      <c r="F22" s="599">
        <v>103689</v>
      </c>
      <c r="G22" s="599">
        <v>23307</v>
      </c>
      <c r="H22" s="599">
        <v>74919</v>
      </c>
      <c r="I22" s="599">
        <v>19968</v>
      </c>
      <c r="J22" s="599">
        <v>150607</v>
      </c>
      <c r="N22" s="600"/>
      <c r="O22" s="600"/>
      <c r="P22" s="600"/>
      <c r="Q22" s="600"/>
      <c r="R22" s="600"/>
      <c r="S22" s="600"/>
      <c r="T22" s="600"/>
      <c r="U22" s="600"/>
      <c r="V22" s="600"/>
    </row>
    <row r="23" spans="1:22" x14ac:dyDescent="0.25">
      <c r="A23" s="241" t="s">
        <v>385</v>
      </c>
      <c r="B23" s="599">
        <v>453051</v>
      </c>
      <c r="C23" s="599">
        <v>22629</v>
      </c>
      <c r="D23" s="599">
        <v>55134</v>
      </c>
      <c r="E23" s="633">
        <v>38813</v>
      </c>
      <c r="F23" s="599">
        <v>49392</v>
      </c>
      <c r="G23" s="599">
        <v>26332</v>
      </c>
      <c r="H23" s="599">
        <v>75850</v>
      </c>
      <c r="I23" s="599">
        <v>19542</v>
      </c>
      <c r="J23" s="599">
        <v>165359</v>
      </c>
      <c r="N23" s="600"/>
      <c r="O23" s="600"/>
      <c r="P23" s="600"/>
      <c r="Q23" s="600"/>
      <c r="R23" s="600"/>
      <c r="S23" s="600"/>
      <c r="T23" s="600"/>
      <c r="U23" s="600"/>
      <c r="V23" s="600"/>
    </row>
    <row r="24" spans="1:22" x14ac:dyDescent="0.25">
      <c r="A24" s="241" t="s">
        <v>654</v>
      </c>
      <c r="B24" s="599">
        <v>535656</v>
      </c>
      <c r="C24" s="599">
        <v>14462</v>
      </c>
      <c r="D24" s="599">
        <v>54125</v>
      </c>
      <c r="E24" s="633">
        <v>39087</v>
      </c>
      <c r="F24" s="599">
        <v>144039</v>
      </c>
      <c r="G24" s="599">
        <v>26904</v>
      </c>
      <c r="H24" s="599">
        <v>69885</v>
      </c>
      <c r="I24" s="599">
        <v>21641</v>
      </c>
      <c r="J24" s="599">
        <v>165512</v>
      </c>
      <c r="N24" s="600"/>
      <c r="O24" s="600"/>
      <c r="P24" s="600"/>
      <c r="Q24" s="600"/>
      <c r="R24" s="600"/>
      <c r="S24" s="600"/>
      <c r="T24" s="600"/>
      <c r="U24" s="600"/>
      <c r="V24" s="600"/>
    </row>
    <row r="25" spans="1:22" x14ac:dyDescent="0.25">
      <c r="A25" s="241" t="s">
        <v>661</v>
      </c>
      <c r="B25" s="599">
        <v>392704</v>
      </c>
      <c r="C25" s="599">
        <v>15148</v>
      </c>
      <c r="D25" s="599">
        <v>36913</v>
      </c>
      <c r="E25" s="633">
        <v>38890</v>
      </c>
      <c r="F25" s="599">
        <v>5606</v>
      </c>
      <c r="G25" s="599">
        <v>19963</v>
      </c>
      <c r="H25" s="599">
        <v>81925</v>
      </c>
      <c r="I25" s="599">
        <v>17208</v>
      </c>
      <c r="J25" s="599">
        <v>177051.01946999881</v>
      </c>
      <c r="N25" s="600"/>
      <c r="O25" s="600"/>
      <c r="P25" s="600"/>
      <c r="Q25" s="600"/>
      <c r="R25" s="600"/>
      <c r="S25" s="600"/>
      <c r="T25" s="600"/>
      <c r="U25" s="600"/>
      <c r="V25" s="600"/>
    </row>
    <row r="26" spans="1:22" x14ac:dyDescent="0.25">
      <c r="A26" s="241" t="s">
        <v>1232</v>
      </c>
      <c r="B26" s="599">
        <v>469146</v>
      </c>
      <c r="C26" s="599">
        <v>16403</v>
      </c>
      <c r="D26" s="599">
        <v>50033</v>
      </c>
      <c r="E26" s="633">
        <v>37498</v>
      </c>
      <c r="F26" s="599">
        <v>6787</v>
      </c>
      <c r="G26" s="599">
        <v>25659</v>
      </c>
      <c r="H26" s="599">
        <v>75817</v>
      </c>
      <c r="I26" s="599">
        <v>19970</v>
      </c>
      <c r="J26" s="599">
        <v>236979</v>
      </c>
    </row>
    <row r="27" spans="1:22" x14ac:dyDescent="0.25">
      <c r="A27" s="773" t="s">
        <v>389</v>
      </c>
      <c r="B27" s="599">
        <v>506651</v>
      </c>
      <c r="C27" s="599">
        <v>16358</v>
      </c>
      <c r="D27" s="599">
        <v>60296</v>
      </c>
      <c r="E27" s="633">
        <v>38042</v>
      </c>
      <c r="F27" s="599">
        <v>7815</v>
      </c>
      <c r="G27" s="599">
        <v>28264</v>
      </c>
      <c r="H27" s="599">
        <v>84843</v>
      </c>
      <c r="I27" s="599">
        <v>23193</v>
      </c>
      <c r="J27" s="599">
        <v>247841</v>
      </c>
    </row>
    <row r="28" spans="1:22" x14ac:dyDescent="0.25">
      <c r="A28" s="1042" t="s">
        <v>185</v>
      </c>
      <c r="B28" s="1042"/>
      <c r="C28" s="1042"/>
      <c r="D28" s="1042"/>
      <c r="E28" s="1042"/>
      <c r="F28" s="1042"/>
      <c r="G28" s="1042"/>
      <c r="H28" s="1042"/>
      <c r="I28" s="1042"/>
      <c r="J28" s="1042"/>
    </row>
    <row r="29" spans="1:22" ht="15" customHeight="1" x14ac:dyDescent="0.25">
      <c r="A29" s="253" t="s">
        <v>186</v>
      </c>
      <c r="B29" s="253"/>
      <c r="C29" s="253"/>
      <c r="D29" s="253"/>
      <c r="E29" s="253"/>
      <c r="F29" s="253"/>
      <c r="G29" s="253"/>
      <c r="H29" s="253"/>
      <c r="I29" s="253"/>
      <c r="J29" s="253"/>
    </row>
    <row r="30" spans="1:22" x14ac:dyDescent="0.25">
      <c r="A30" s="582">
        <v>2013</v>
      </c>
      <c r="B30" s="23" t="s">
        <v>124</v>
      </c>
      <c r="C30" s="23" t="s">
        <v>351</v>
      </c>
      <c r="D30" s="23" t="s">
        <v>330</v>
      </c>
      <c r="E30" s="23" t="s">
        <v>568</v>
      </c>
      <c r="F30" s="23" t="s">
        <v>349</v>
      </c>
      <c r="G30" s="23" t="s">
        <v>350</v>
      </c>
      <c r="H30" s="23" t="s">
        <v>86</v>
      </c>
      <c r="I30" s="23" t="s">
        <v>569</v>
      </c>
      <c r="J30" s="23" t="s">
        <v>345</v>
      </c>
    </row>
    <row r="31" spans="1:22" x14ac:dyDescent="0.25">
      <c r="A31" s="582">
        <v>2014</v>
      </c>
      <c r="B31" s="65" t="s">
        <v>615</v>
      </c>
      <c r="C31" s="65" t="s">
        <v>80</v>
      </c>
      <c r="D31" s="65" t="s">
        <v>630</v>
      </c>
      <c r="E31" s="65" t="s">
        <v>580</v>
      </c>
      <c r="F31" s="65" t="s">
        <v>620</v>
      </c>
      <c r="G31" s="65" t="s">
        <v>588</v>
      </c>
      <c r="H31" s="65" t="s">
        <v>129</v>
      </c>
      <c r="I31" s="65" t="s">
        <v>586</v>
      </c>
      <c r="J31" s="65" t="s">
        <v>631</v>
      </c>
    </row>
    <row r="32" spans="1:22" x14ac:dyDescent="0.25">
      <c r="A32" s="88">
        <v>2015</v>
      </c>
      <c r="B32" s="65" t="s">
        <v>731</v>
      </c>
      <c r="C32" s="65" t="s">
        <v>737</v>
      </c>
      <c r="D32" s="65" t="s">
        <v>738</v>
      </c>
      <c r="E32" s="65" t="s">
        <v>90</v>
      </c>
      <c r="F32" s="65" t="s">
        <v>739</v>
      </c>
      <c r="G32" s="65" t="s">
        <v>328</v>
      </c>
      <c r="H32" s="65" t="s">
        <v>591</v>
      </c>
      <c r="I32" s="65" t="s">
        <v>327</v>
      </c>
      <c r="J32" s="65" t="s">
        <v>740</v>
      </c>
    </row>
    <row r="33" spans="1:10" x14ac:dyDescent="0.25">
      <c r="A33" s="88">
        <v>2016</v>
      </c>
      <c r="B33" s="65" t="s">
        <v>90</v>
      </c>
      <c r="C33" s="65" t="s">
        <v>684</v>
      </c>
      <c r="D33" s="65" t="s">
        <v>126</v>
      </c>
      <c r="E33" s="65" t="s">
        <v>326</v>
      </c>
      <c r="F33" s="65" t="s">
        <v>815</v>
      </c>
      <c r="G33" s="65" t="s">
        <v>564</v>
      </c>
      <c r="H33" s="65" t="s">
        <v>783</v>
      </c>
      <c r="I33" s="65" t="s">
        <v>276</v>
      </c>
      <c r="J33" s="65" t="s">
        <v>277</v>
      </c>
    </row>
    <row r="34" spans="1:10" x14ac:dyDescent="0.25">
      <c r="A34" s="88">
        <v>2017</v>
      </c>
      <c r="B34" s="65" t="s">
        <v>1123</v>
      </c>
      <c r="C34" s="65" t="s">
        <v>966</v>
      </c>
      <c r="D34" s="65" t="s">
        <v>976</v>
      </c>
      <c r="E34" s="65" t="s">
        <v>1142</v>
      </c>
      <c r="F34" s="65" t="s">
        <v>1143</v>
      </c>
      <c r="G34" s="65" t="s">
        <v>756</v>
      </c>
      <c r="H34" s="65" t="s">
        <v>865</v>
      </c>
      <c r="I34" s="65" t="s">
        <v>906</v>
      </c>
      <c r="J34" s="65" t="s">
        <v>1144</v>
      </c>
    </row>
    <row r="35" spans="1:10" x14ac:dyDescent="0.25">
      <c r="A35" s="856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5">
      <c r="A36" s="88">
        <v>2017</v>
      </c>
      <c r="B36" s="583"/>
      <c r="C36" s="583"/>
      <c r="D36" s="583"/>
      <c r="E36" s="583"/>
      <c r="F36" s="583"/>
      <c r="G36" s="583"/>
      <c r="H36" s="583"/>
      <c r="I36" s="583"/>
      <c r="J36" s="583"/>
    </row>
    <row r="37" spans="1:10" x14ac:dyDescent="0.25">
      <c r="A37" s="241" t="s">
        <v>389</v>
      </c>
      <c r="B37" s="585" t="s">
        <v>1124</v>
      </c>
      <c r="C37" s="585" t="s">
        <v>727</v>
      </c>
      <c r="D37" s="585" t="s">
        <v>856</v>
      </c>
      <c r="E37" s="585" t="s">
        <v>88</v>
      </c>
      <c r="F37" s="585" t="s">
        <v>1145</v>
      </c>
      <c r="G37" s="585" t="s">
        <v>808</v>
      </c>
      <c r="H37" s="585" t="s">
        <v>857</v>
      </c>
      <c r="I37" s="585" t="s">
        <v>858</v>
      </c>
      <c r="J37" s="585" t="s">
        <v>330</v>
      </c>
    </row>
    <row r="38" spans="1:10" x14ac:dyDescent="0.25">
      <c r="A38" s="241" t="s">
        <v>390</v>
      </c>
      <c r="B38" s="585" t="s">
        <v>1126</v>
      </c>
      <c r="C38" s="585" t="s">
        <v>881</v>
      </c>
      <c r="D38" s="585" t="s">
        <v>821</v>
      </c>
      <c r="E38" s="585" t="s">
        <v>745</v>
      </c>
      <c r="F38" s="585" t="s">
        <v>975</v>
      </c>
      <c r="G38" s="585" t="s">
        <v>810</v>
      </c>
      <c r="H38" s="585" t="s">
        <v>82</v>
      </c>
      <c r="I38" s="585" t="s">
        <v>882</v>
      </c>
      <c r="J38" s="585" t="s">
        <v>971</v>
      </c>
    </row>
    <row r="39" spans="1:10" s="89" customFormat="1" x14ac:dyDescent="0.25">
      <c r="A39" s="575" t="s">
        <v>391</v>
      </c>
      <c r="B39" s="585" t="s">
        <v>1128</v>
      </c>
      <c r="C39" s="585" t="s">
        <v>919</v>
      </c>
      <c r="D39" s="585" t="s">
        <v>818</v>
      </c>
      <c r="E39" s="585" t="s">
        <v>729</v>
      </c>
      <c r="F39" s="585" t="s">
        <v>924</v>
      </c>
      <c r="G39" s="585" t="s">
        <v>925</v>
      </c>
      <c r="H39" s="585" t="s">
        <v>590</v>
      </c>
      <c r="I39" s="585" t="s">
        <v>926</v>
      </c>
      <c r="J39" s="585" t="s">
        <v>1146</v>
      </c>
    </row>
    <row r="40" spans="1:10" x14ac:dyDescent="0.25">
      <c r="A40" s="256"/>
      <c r="B40" s="89"/>
      <c r="C40" s="89"/>
      <c r="D40" s="89"/>
      <c r="E40" s="89"/>
      <c r="F40" s="89"/>
      <c r="G40" s="89"/>
      <c r="H40" s="89"/>
      <c r="I40" s="89"/>
      <c r="J40" s="89"/>
    </row>
    <row r="41" spans="1:10" x14ac:dyDescent="0.25">
      <c r="A41" s="856">
        <v>2018</v>
      </c>
      <c r="B41" s="583"/>
      <c r="C41" s="583"/>
      <c r="D41" s="583"/>
      <c r="E41" s="583"/>
      <c r="F41" s="583"/>
      <c r="G41" s="583"/>
      <c r="H41" s="583"/>
      <c r="I41" s="583"/>
      <c r="J41" s="583"/>
    </row>
    <row r="42" spans="1:10" x14ac:dyDescent="0.25">
      <c r="A42" s="241" t="s">
        <v>376</v>
      </c>
      <c r="B42" s="585" t="s">
        <v>817</v>
      </c>
      <c r="C42" s="585" t="s">
        <v>844</v>
      </c>
      <c r="D42" s="585" t="s">
        <v>349</v>
      </c>
      <c r="E42" s="585" t="s">
        <v>1118</v>
      </c>
      <c r="F42" s="585" t="s">
        <v>977</v>
      </c>
      <c r="G42" s="585" t="s">
        <v>842</v>
      </c>
      <c r="H42" s="585" t="s">
        <v>813</v>
      </c>
      <c r="I42" s="585" t="s">
        <v>823</v>
      </c>
      <c r="J42" s="585" t="s">
        <v>1182</v>
      </c>
    </row>
    <row r="43" spans="1:10" s="89" customFormat="1" x14ac:dyDescent="0.25">
      <c r="A43" s="241" t="s">
        <v>392</v>
      </c>
      <c r="B43" s="585" t="s">
        <v>738</v>
      </c>
      <c r="C43" s="585" t="s">
        <v>993</v>
      </c>
      <c r="D43" s="585" t="s">
        <v>690</v>
      </c>
      <c r="E43" s="585" t="s">
        <v>839</v>
      </c>
      <c r="F43" s="585" t="s">
        <v>1215</v>
      </c>
      <c r="G43" s="585" t="s">
        <v>123</v>
      </c>
      <c r="H43" s="585" t="s">
        <v>788</v>
      </c>
      <c r="I43" s="585" t="s">
        <v>994</v>
      </c>
      <c r="J43" s="585" t="s">
        <v>717</v>
      </c>
    </row>
    <row r="44" spans="1:10" ht="15.75" x14ac:dyDescent="0.25">
      <c r="A44" s="241" t="s">
        <v>382</v>
      </c>
      <c r="B44" s="585" t="s">
        <v>1275</v>
      </c>
      <c r="C44" s="585" t="s">
        <v>1061</v>
      </c>
      <c r="D44" s="585" t="s">
        <v>1062</v>
      </c>
      <c r="E44" s="585" t="s">
        <v>581</v>
      </c>
      <c r="F44" s="586" t="s">
        <v>286</v>
      </c>
      <c r="G44" s="585" t="s">
        <v>1063</v>
      </c>
      <c r="H44" s="585" t="s">
        <v>123</v>
      </c>
      <c r="I44" s="585" t="s">
        <v>690</v>
      </c>
      <c r="J44" s="585" t="s">
        <v>665</v>
      </c>
    </row>
    <row r="45" spans="1:10" s="89" customFormat="1" x14ac:dyDescent="0.25">
      <c r="A45" s="241" t="s">
        <v>602</v>
      </c>
      <c r="B45" s="585" t="s">
        <v>1205</v>
      </c>
      <c r="C45" s="585" t="s">
        <v>1084</v>
      </c>
      <c r="D45" s="585" t="s">
        <v>1060</v>
      </c>
      <c r="E45" s="585" t="s">
        <v>1085</v>
      </c>
      <c r="F45" s="585" t="s">
        <v>1216</v>
      </c>
      <c r="G45" s="585" t="s">
        <v>906</v>
      </c>
      <c r="H45" s="585" t="s">
        <v>837</v>
      </c>
      <c r="I45" s="585" t="s">
        <v>675</v>
      </c>
      <c r="J45" s="585" t="s">
        <v>1093</v>
      </c>
    </row>
    <row r="46" spans="1:10" s="89" customFormat="1" x14ac:dyDescent="0.25">
      <c r="A46" s="241" t="s">
        <v>384</v>
      </c>
      <c r="B46" s="585" t="s">
        <v>990</v>
      </c>
      <c r="C46" s="585" t="s">
        <v>1147</v>
      </c>
      <c r="D46" s="585" t="s">
        <v>1148</v>
      </c>
      <c r="E46" s="585" t="s">
        <v>1217</v>
      </c>
      <c r="F46" s="585" t="s">
        <v>1301</v>
      </c>
      <c r="G46" s="585" t="s">
        <v>971</v>
      </c>
      <c r="H46" s="585" t="s">
        <v>280</v>
      </c>
      <c r="I46" s="585" t="s">
        <v>800</v>
      </c>
      <c r="J46" s="585" t="s">
        <v>79</v>
      </c>
    </row>
    <row r="47" spans="1:10" s="89" customFormat="1" x14ac:dyDescent="0.25">
      <c r="A47" s="241" t="s">
        <v>385</v>
      </c>
      <c r="B47" s="585" t="s">
        <v>994</v>
      </c>
      <c r="C47" s="585" t="s">
        <v>987</v>
      </c>
      <c r="D47" s="585" t="s">
        <v>330</v>
      </c>
      <c r="E47" s="585" t="s">
        <v>844</v>
      </c>
      <c r="F47" s="585" t="s">
        <v>1302</v>
      </c>
      <c r="G47" s="585" t="s">
        <v>1149</v>
      </c>
      <c r="H47" s="585" t="s">
        <v>1218</v>
      </c>
      <c r="I47" s="585" t="s">
        <v>77</v>
      </c>
      <c r="J47" s="585" t="s">
        <v>129</v>
      </c>
    </row>
    <row r="48" spans="1:10" x14ac:dyDescent="0.25">
      <c r="A48" s="241" t="s">
        <v>654</v>
      </c>
      <c r="B48" s="585" t="s">
        <v>1174</v>
      </c>
      <c r="C48" s="585" t="s">
        <v>1093</v>
      </c>
      <c r="D48" s="585" t="s">
        <v>1183</v>
      </c>
      <c r="E48" s="585" t="s">
        <v>1184</v>
      </c>
      <c r="F48" s="585" t="s">
        <v>1185</v>
      </c>
      <c r="G48" s="585" t="s">
        <v>276</v>
      </c>
      <c r="H48" s="585" t="s">
        <v>326</v>
      </c>
      <c r="I48" s="585" t="s">
        <v>1186</v>
      </c>
      <c r="J48" s="585" t="s">
        <v>730</v>
      </c>
    </row>
    <row r="49" spans="1:10" s="89" customFormat="1" x14ac:dyDescent="0.25">
      <c r="A49" s="241" t="s">
        <v>661</v>
      </c>
      <c r="B49" s="585" t="s">
        <v>1207</v>
      </c>
      <c r="C49" s="585" t="s">
        <v>1093</v>
      </c>
      <c r="D49" s="585" t="s">
        <v>1219</v>
      </c>
      <c r="E49" s="585" t="s">
        <v>1134</v>
      </c>
      <c r="F49" s="585" t="s">
        <v>1220</v>
      </c>
      <c r="G49" s="585" t="s">
        <v>1221</v>
      </c>
      <c r="H49" s="585" t="s">
        <v>75</v>
      </c>
      <c r="I49" s="585" t="s">
        <v>346</v>
      </c>
      <c r="J49" s="585" t="s">
        <v>1222</v>
      </c>
    </row>
    <row r="50" spans="1:10" s="89" customFormat="1" x14ac:dyDescent="0.25">
      <c r="A50" s="241" t="s">
        <v>607</v>
      </c>
      <c r="B50" s="585" t="s">
        <v>783</v>
      </c>
      <c r="C50" s="585" t="s">
        <v>1303</v>
      </c>
      <c r="D50" s="585" t="s">
        <v>1304</v>
      </c>
      <c r="E50" s="585" t="s">
        <v>1167</v>
      </c>
      <c r="F50" s="585" t="s">
        <v>1243</v>
      </c>
      <c r="G50" s="585" t="s">
        <v>81</v>
      </c>
      <c r="H50" s="585" t="s">
        <v>1059</v>
      </c>
      <c r="I50" s="585" t="s">
        <v>857</v>
      </c>
      <c r="J50" s="585" t="s">
        <v>784</v>
      </c>
    </row>
    <row r="51" spans="1:10" x14ac:dyDescent="0.25">
      <c r="A51" s="587" t="s">
        <v>389</v>
      </c>
      <c r="B51" s="588" t="s">
        <v>850</v>
      </c>
      <c r="C51" s="848" t="s">
        <v>914</v>
      </c>
      <c r="D51" s="848" t="s">
        <v>1305</v>
      </c>
      <c r="E51" s="848" t="s">
        <v>1306</v>
      </c>
      <c r="F51" s="848" t="s">
        <v>1307</v>
      </c>
      <c r="G51" s="848" t="s">
        <v>1308</v>
      </c>
      <c r="H51" s="848" t="s">
        <v>1120</v>
      </c>
      <c r="I51" s="848" t="s">
        <v>76</v>
      </c>
      <c r="J51" s="588" t="s">
        <v>1309</v>
      </c>
    </row>
    <row r="53" spans="1:10" x14ac:dyDescent="0.25">
      <c r="A53" s="150" t="s">
        <v>1173</v>
      </c>
    </row>
    <row r="54" spans="1:10" x14ac:dyDescent="0.25">
      <c r="A54" s="95" t="s">
        <v>831</v>
      </c>
    </row>
    <row r="55" spans="1:10" x14ac:dyDescent="0.25">
      <c r="A55" s="150"/>
    </row>
    <row r="56" spans="1:10" x14ac:dyDescent="0.25">
      <c r="A56" s="95"/>
    </row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sqref="A1:F10"/>
    </sheetView>
  </sheetViews>
  <sheetFormatPr defaultColWidth="9.140625" defaultRowHeight="15" x14ac:dyDescent="0.25"/>
  <cols>
    <col min="1" max="1" width="9.28515625" style="87" customWidth="1"/>
    <col min="2" max="2" width="8.5703125" style="87" customWidth="1"/>
    <col min="3" max="3" width="8.7109375" style="87" customWidth="1"/>
    <col min="4" max="16384" width="9.140625" style="87"/>
  </cols>
  <sheetData>
    <row r="1" spans="1:18" x14ac:dyDescent="0.25">
      <c r="A1" s="82" t="s">
        <v>1310</v>
      </c>
    </row>
    <row r="2" spans="1:18" x14ac:dyDescent="0.25">
      <c r="A2" s="91" t="s">
        <v>1311</v>
      </c>
    </row>
    <row r="3" spans="1:18" ht="26.25" x14ac:dyDescent="0.25">
      <c r="A3" s="2"/>
      <c r="B3" s="348" t="s">
        <v>927</v>
      </c>
    </row>
    <row r="4" spans="1:18" ht="25.5" customHeight="1" x14ac:dyDescent="0.25">
      <c r="A4" s="364" t="s">
        <v>1223</v>
      </c>
      <c r="B4" s="850">
        <v>84843</v>
      </c>
      <c r="N4" s="603"/>
      <c r="O4" s="604"/>
      <c r="P4" s="604"/>
      <c r="Q4" s="239"/>
      <c r="R4" s="300"/>
    </row>
    <row r="5" spans="1:18" ht="26.25" x14ac:dyDescent="0.25">
      <c r="A5" s="606" t="s">
        <v>1240</v>
      </c>
      <c r="B5" s="849">
        <v>60296</v>
      </c>
      <c r="N5" s="603"/>
      <c r="O5" s="604"/>
      <c r="P5" s="604"/>
      <c r="Q5" s="239"/>
      <c r="R5" s="300"/>
    </row>
    <row r="6" spans="1:18" ht="42" customHeight="1" x14ac:dyDescent="0.25">
      <c r="A6" s="606" t="s">
        <v>1244</v>
      </c>
      <c r="B6" s="849">
        <v>38042</v>
      </c>
      <c r="C6" s="364"/>
      <c r="N6" s="603"/>
      <c r="O6" s="604"/>
      <c r="P6" s="604"/>
      <c r="Q6" s="239"/>
      <c r="R6" s="300"/>
    </row>
    <row r="7" spans="1:18" ht="26.25" x14ac:dyDescent="0.25">
      <c r="A7" s="606" t="s">
        <v>1064</v>
      </c>
      <c r="B7" s="849">
        <v>28264</v>
      </c>
      <c r="N7" s="603"/>
      <c r="O7" s="604"/>
      <c r="P7" s="604"/>
      <c r="Q7" s="239"/>
      <c r="R7" s="300"/>
    </row>
    <row r="8" spans="1:18" ht="26.25" x14ac:dyDescent="0.25">
      <c r="A8" s="606" t="s">
        <v>1187</v>
      </c>
      <c r="B8" s="849">
        <v>23193</v>
      </c>
      <c r="N8" s="603"/>
      <c r="O8" s="604"/>
      <c r="P8" s="604"/>
      <c r="Q8" s="239"/>
      <c r="R8" s="300"/>
    </row>
    <row r="9" spans="1:18" ht="30" customHeight="1" x14ac:dyDescent="0.25">
      <c r="A9" s="606" t="s">
        <v>1188</v>
      </c>
      <c r="B9" s="849">
        <v>16358</v>
      </c>
      <c r="N9" s="603"/>
      <c r="O9" s="604"/>
      <c r="P9" s="604"/>
      <c r="Q9" s="239"/>
      <c r="R9" s="300"/>
    </row>
    <row r="10" spans="1:18" ht="25.15" customHeight="1" x14ac:dyDescent="0.25">
      <c r="A10" s="606" t="s">
        <v>1224</v>
      </c>
      <c r="B10" s="849">
        <v>7815</v>
      </c>
      <c r="N10" s="603"/>
      <c r="O10" s="604"/>
      <c r="P10" s="604"/>
      <c r="Q10" s="239"/>
      <c r="R10" s="300"/>
    </row>
    <row r="11" spans="1:18" ht="25.5" customHeight="1" x14ac:dyDescent="0.25">
      <c r="A11" s="606"/>
      <c r="B11" s="596"/>
      <c r="C11" s="89"/>
    </row>
    <row r="12" spans="1:18" x14ac:dyDescent="0.25">
      <c r="C12" s="89"/>
    </row>
    <row r="13" spans="1:18" x14ac:dyDescent="0.25">
      <c r="A13" s="89"/>
      <c r="B13" s="89"/>
      <c r="C13" s="89"/>
    </row>
    <row r="16" spans="1:18" x14ac:dyDescent="0.25">
      <c r="B16" s="300"/>
    </row>
    <row r="17" spans="1:2" x14ac:dyDescent="0.25">
      <c r="A17" s="435"/>
      <c r="B17" s="602"/>
    </row>
    <row r="18" spans="1:2" x14ac:dyDescent="0.25">
      <c r="A18" s="607"/>
      <c r="B18" s="594"/>
    </row>
    <row r="19" spans="1:2" x14ac:dyDescent="0.25">
      <c r="A19" s="605"/>
      <c r="B19" s="594"/>
    </row>
    <row r="20" spans="1:2" x14ac:dyDescent="0.25">
      <c r="A20" s="605"/>
      <c r="B20" s="594"/>
    </row>
    <row r="21" spans="1:2" x14ac:dyDescent="0.25">
      <c r="A21" s="605"/>
      <c r="B21" s="594"/>
    </row>
    <row r="22" spans="1:2" x14ac:dyDescent="0.25">
      <c r="A22" s="605"/>
      <c r="B22" s="594"/>
    </row>
    <row r="23" spans="1:2" x14ac:dyDescent="0.25">
      <c r="A23" s="605"/>
      <c r="B23" s="594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A15" sqref="A15:F29"/>
    </sheetView>
  </sheetViews>
  <sheetFormatPr defaultRowHeight="15" x14ac:dyDescent="0.25"/>
  <cols>
    <col min="1" max="2" width="9.140625" style="104"/>
    <col min="3" max="3" width="18.140625" style="104" customWidth="1"/>
    <col min="4" max="4" width="25" style="104" customWidth="1"/>
    <col min="5" max="5" width="19.42578125" style="104" customWidth="1"/>
    <col min="6" max="6" width="10.5703125" style="104" bestFit="1" customWidth="1"/>
    <col min="7" max="16384" width="9.140625" style="104"/>
  </cols>
  <sheetData>
    <row r="1" spans="1:9" x14ac:dyDescent="0.25">
      <c r="A1" s="83" t="s">
        <v>550</v>
      </c>
      <c r="B1" s="84"/>
      <c r="C1" s="84"/>
      <c r="D1" s="84"/>
      <c r="E1" s="84"/>
      <c r="F1" s="84"/>
    </row>
    <row r="2" spans="1:9" x14ac:dyDescent="0.25">
      <c r="A2" s="85" t="s">
        <v>358</v>
      </c>
      <c r="B2" s="86"/>
      <c r="C2" s="86"/>
      <c r="D2" s="86"/>
      <c r="E2" s="86"/>
      <c r="F2" s="86"/>
    </row>
    <row r="3" spans="1:9" x14ac:dyDescent="0.25">
      <c r="A3" s="1006"/>
      <c r="B3" s="1045" t="s">
        <v>353</v>
      </c>
      <c r="C3" s="1045" t="s">
        <v>354</v>
      </c>
      <c r="D3" s="1045"/>
      <c r="E3" s="1045"/>
      <c r="F3" s="1046"/>
    </row>
    <row r="4" spans="1:9" x14ac:dyDescent="0.25">
      <c r="A4" s="1007"/>
      <c r="B4" s="1045"/>
      <c r="C4" s="1045"/>
      <c r="D4" s="1045"/>
      <c r="E4" s="1045"/>
      <c r="F4" s="1046"/>
    </row>
    <row r="5" spans="1:9" x14ac:dyDescent="0.25">
      <c r="A5" s="1007"/>
      <c r="B5" s="1045"/>
      <c r="C5" s="1045" t="s">
        <v>355</v>
      </c>
      <c r="D5" s="1045" t="s">
        <v>381</v>
      </c>
      <c r="E5" s="1045" t="s">
        <v>356</v>
      </c>
      <c r="F5" s="1046" t="s">
        <v>357</v>
      </c>
    </row>
    <row r="6" spans="1:9" ht="60" customHeight="1" x14ac:dyDescent="0.25">
      <c r="A6" s="1008"/>
      <c r="B6" s="1045"/>
      <c r="C6" s="1045"/>
      <c r="D6" s="1045"/>
      <c r="E6" s="1045"/>
      <c r="F6" s="1046"/>
    </row>
    <row r="7" spans="1:9" s="21" customFormat="1" ht="42" customHeight="1" x14ac:dyDescent="0.25">
      <c r="A7" s="24" t="s">
        <v>380</v>
      </c>
      <c r="B7" s="24"/>
      <c r="C7" s="24"/>
      <c r="D7" s="24"/>
      <c r="E7" s="24"/>
      <c r="F7" s="24"/>
    </row>
    <row r="8" spans="1:9" x14ac:dyDescent="0.25">
      <c r="A8" s="627">
        <v>2013</v>
      </c>
      <c r="B8" s="103">
        <v>120.30494164644649</v>
      </c>
      <c r="C8" s="103">
        <v>118.60820746102401</v>
      </c>
      <c r="D8" s="103">
        <v>116.71702802306854</v>
      </c>
      <c r="E8" s="103">
        <v>114.680716228173</v>
      </c>
      <c r="F8" s="103">
        <v>130.99849819805368</v>
      </c>
    </row>
    <row r="9" spans="1:9" x14ac:dyDescent="0.25">
      <c r="A9" s="627">
        <v>2014</v>
      </c>
      <c r="B9" s="103">
        <v>91.497022071241247</v>
      </c>
      <c r="C9" s="103">
        <v>86.632241695987872</v>
      </c>
      <c r="D9" s="103">
        <v>107.06343435242265</v>
      </c>
      <c r="E9" s="103">
        <v>88.090610961297827</v>
      </c>
      <c r="F9" s="103">
        <v>97.809241511031303</v>
      </c>
    </row>
    <row r="10" spans="1:9" x14ac:dyDescent="0.25">
      <c r="A10" s="627">
        <v>2015</v>
      </c>
      <c r="B10" s="103">
        <v>99.840807757731525</v>
      </c>
      <c r="C10" s="103">
        <v>104.28810543310927</v>
      </c>
      <c r="D10" s="103">
        <v>75.257438603700521</v>
      </c>
      <c r="E10" s="103">
        <v>97.968526922860335</v>
      </c>
      <c r="F10" s="103">
        <v>103.09131809157459</v>
      </c>
    </row>
    <row r="11" spans="1:9" x14ac:dyDescent="0.25">
      <c r="A11" s="627">
        <v>2016</v>
      </c>
      <c r="B11" s="388">
        <v>108.53757680672412</v>
      </c>
      <c r="C11" s="388">
        <v>115.48924388512094</v>
      </c>
      <c r="D11" s="388">
        <v>112.26853250531197</v>
      </c>
      <c r="E11" s="388">
        <v>98.697670894723444</v>
      </c>
      <c r="F11" s="388">
        <v>110.99881442908833</v>
      </c>
    </row>
    <row r="12" spans="1:9" x14ac:dyDescent="0.25">
      <c r="A12" s="627">
        <v>2017</v>
      </c>
      <c r="B12" s="388">
        <v>103.83245278521494</v>
      </c>
      <c r="C12" s="388">
        <v>106.14537299588976</v>
      </c>
      <c r="D12" s="388">
        <v>102.12187252198464</v>
      </c>
      <c r="E12" s="388">
        <v>104.09959072795208</v>
      </c>
      <c r="F12" s="388">
        <v>101.44273328963081</v>
      </c>
    </row>
    <row r="13" spans="1:9" ht="35.25" customHeight="1" x14ac:dyDescent="0.25">
      <c r="A13" s="1044" t="s">
        <v>828</v>
      </c>
      <c r="B13" s="938"/>
      <c r="C13" s="938"/>
      <c r="D13" s="938"/>
      <c r="E13" s="938"/>
      <c r="F13" s="938"/>
    </row>
    <row r="14" spans="1:9" x14ac:dyDescent="0.25">
      <c r="A14" s="628">
        <v>2017</v>
      </c>
      <c r="B14" s="146"/>
      <c r="C14" s="146"/>
      <c r="D14" s="146"/>
      <c r="E14" s="146"/>
      <c r="F14" s="146"/>
      <c r="G14" s="163"/>
      <c r="H14" s="163"/>
      <c r="I14" s="163"/>
    </row>
    <row r="15" spans="1:9" x14ac:dyDescent="0.25">
      <c r="A15" s="212" t="s">
        <v>389</v>
      </c>
      <c r="B15" s="122">
        <v>112.38153054106699</v>
      </c>
      <c r="C15" s="122">
        <v>111.93755737255728</v>
      </c>
      <c r="D15" s="122">
        <v>102.99861943442079</v>
      </c>
      <c r="E15" s="122">
        <v>115.10947901009074</v>
      </c>
      <c r="F15" s="122">
        <v>111.95141023901431</v>
      </c>
    </row>
    <row r="16" spans="1:9" x14ac:dyDescent="0.25">
      <c r="A16" s="212" t="s">
        <v>390</v>
      </c>
      <c r="B16" s="122">
        <v>102.00341684401629</v>
      </c>
      <c r="C16" s="122">
        <v>104.51395616796553</v>
      </c>
      <c r="D16" s="122">
        <v>93.335156429524034</v>
      </c>
      <c r="E16" s="122">
        <v>102.08348189681291</v>
      </c>
      <c r="F16" s="122">
        <v>100.76243133270737</v>
      </c>
    </row>
    <row r="17" spans="1:6" x14ac:dyDescent="0.25">
      <c r="A17" s="629" t="s">
        <v>391</v>
      </c>
      <c r="B17" s="122">
        <v>107.6</v>
      </c>
      <c r="C17" s="122">
        <v>120.1</v>
      </c>
      <c r="D17" s="122">
        <v>111.5</v>
      </c>
      <c r="E17" s="122">
        <v>96.9</v>
      </c>
      <c r="F17" s="122">
        <v>103.8</v>
      </c>
    </row>
    <row r="18" spans="1:6" x14ac:dyDescent="0.25">
      <c r="A18" s="89"/>
      <c r="B18" s="89"/>
      <c r="C18" s="89"/>
      <c r="D18" s="89"/>
      <c r="E18" s="89"/>
      <c r="F18" s="89"/>
    </row>
    <row r="19" spans="1:6" s="67" customFormat="1" x14ac:dyDescent="0.25">
      <c r="A19" s="857">
        <v>2018</v>
      </c>
      <c r="B19" s="146"/>
      <c r="C19" s="146"/>
      <c r="D19" s="146"/>
      <c r="E19" s="146"/>
      <c r="F19" s="146"/>
    </row>
    <row r="20" spans="1:6" x14ac:dyDescent="0.25">
      <c r="A20" s="212" t="s">
        <v>611</v>
      </c>
      <c r="B20" s="389">
        <v>92.997469198557113</v>
      </c>
      <c r="C20" s="389">
        <v>96.297579106077762</v>
      </c>
      <c r="D20" s="389">
        <v>85.996312165998503</v>
      </c>
      <c r="E20" s="389">
        <v>94.588475975710409</v>
      </c>
      <c r="F20" s="389">
        <v>89.06627286074945</v>
      </c>
    </row>
    <row r="21" spans="1:6" x14ac:dyDescent="0.25">
      <c r="A21" s="212" t="s">
        <v>612</v>
      </c>
      <c r="B21" s="122">
        <v>78.763005029555686</v>
      </c>
      <c r="C21" s="122">
        <v>83.434051066478375</v>
      </c>
      <c r="D21" s="122">
        <v>70.607529018157393</v>
      </c>
      <c r="E21" s="122">
        <v>70.698584117015358</v>
      </c>
      <c r="F21" s="122">
        <v>82.587541308553583</v>
      </c>
    </row>
    <row r="22" spans="1:6" x14ac:dyDescent="0.25">
      <c r="A22" s="212" t="s">
        <v>613</v>
      </c>
      <c r="B22" s="122">
        <v>97.793670607878767</v>
      </c>
      <c r="C22" s="122">
        <v>101.07757522208065</v>
      </c>
      <c r="D22" s="122">
        <v>91.051663020493265</v>
      </c>
      <c r="E22" s="122">
        <v>88.818278658276867</v>
      </c>
      <c r="F22" s="122">
        <v>103.76049230111578</v>
      </c>
    </row>
    <row r="23" spans="1:6" x14ac:dyDescent="0.25">
      <c r="A23" s="2" t="s">
        <v>1066</v>
      </c>
      <c r="B23" s="122">
        <v>117.42950373787984</v>
      </c>
      <c r="C23" s="122">
        <v>115.82690194624234</v>
      </c>
      <c r="D23" s="122">
        <v>107.30389518302745</v>
      </c>
      <c r="E23" s="122">
        <v>111.62412885690341</v>
      </c>
      <c r="F23" s="122">
        <v>126.38604766511175</v>
      </c>
    </row>
    <row r="24" spans="1:6" x14ac:dyDescent="0.25">
      <c r="A24" s="212" t="s">
        <v>804</v>
      </c>
      <c r="B24" s="122">
        <v>113.79292602167301</v>
      </c>
      <c r="C24" s="122">
        <v>113.92181968434517</v>
      </c>
      <c r="D24" s="122">
        <v>105.62026200668532</v>
      </c>
      <c r="E24" s="122">
        <v>113.67744101069543</v>
      </c>
      <c r="F24" s="122">
        <v>115.16139164786334</v>
      </c>
    </row>
    <row r="25" spans="1:6" s="67" customFormat="1" x14ac:dyDescent="0.25">
      <c r="A25" s="371" t="s">
        <v>605</v>
      </c>
      <c r="B25" s="122">
        <v>109.35920100208536</v>
      </c>
      <c r="C25" s="122">
        <v>109.69486706815539</v>
      </c>
      <c r="D25" s="122">
        <v>101.44253569796564</v>
      </c>
      <c r="E25" s="122">
        <v>110.11580174012674</v>
      </c>
      <c r="F25" s="122">
        <v>109.63669268760776</v>
      </c>
    </row>
    <row r="26" spans="1:6" s="67" customFormat="1" x14ac:dyDescent="0.25">
      <c r="A26" s="837" t="s">
        <v>654</v>
      </c>
      <c r="B26" s="122">
        <v>118.91695914557671</v>
      </c>
      <c r="C26" s="122">
        <v>119.10559899088784</v>
      </c>
      <c r="D26" s="122">
        <v>113.62779560885066</v>
      </c>
      <c r="E26" s="122">
        <v>122.6095408279707</v>
      </c>
      <c r="F26" s="122">
        <v>116.14810519092838</v>
      </c>
    </row>
    <row r="27" spans="1:6" s="67" customFormat="1" x14ac:dyDescent="0.25">
      <c r="A27" s="212" t="s">
        <v>606</v>
      </c>
      <c r="B27" s="851">
        <v>129.01033833383642</v>
      </c>
      <c r="C27" s="851">
        <v>128.39202366110831</v>
      </c>
      <c r="D27" s="851">
        <v>124.50762384047766</v>
      </c>
      <c r="E27" s="851">
        <v>136.76811314242025</v>
      </c>
      <c r="F27" s="851">
        <v>123.17784175739203</v>
      </c>
    </row>
    <row r="28" spans="1:6" s="67" customFormat="1" x14ac:dyDescent="0.25">
      <c r="A28" s="212" t="s">
        <v>388</v>
      </c>
      <c r="B28" s="851">
        <v>112.80299848048772</v>
      </c>
      <c r="C28" s="851">
        <v>111.78527599008514</v>
      </c>
      <c r="D28" s="851">
        <v>97.361660509512177</v>
      </c>
      <c r="E28" s="851">
        <v>120.34586411837027</v>
      </c>
      <c r="F28" s="851">
        <v>109.48925550254746</v>
      </c>
    </row>
    <row r="29" spans="1:6" x14ac:dyDescent="0.25">
      <c r="A29" s="704" t="s">
        <v>389</v>
      </c>
      <c r="B29" s="838">
        <v>119.61282349065515</v>
      </c>
      <c r="C29" s="838">
        <v>115.69522171552332</v>
      </c>
      <c r="D29" s="838">
        <v>101.01145845469107</v>
      </c>
      <c r="E29" s="838">
        <v>124.41372005765953</v>
      </c>
      <c r="F29" s="838">
        <v>122.61335991076041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B5" sqref="B5:F17"/>
    </sheetView>
  </sheetViews>
  <sheetFormatPr defaultRowHeight="15" x14ac:dyDescent="0.25"/>
  <cols>
    <col min="1" max="1" width="7.5703125" style="104" customWidth="1"/>
    <col min="2" max="2" width="7.140625" style="104" customWidth="1"/>
    <col min="3" max="3" width="12.140625" style="104" customWidth="1"/>
    <col min="4" max="4" width="13.140625" style="104" customWidth="1"/>
    <col min="5" max="5" width="16" style="104" customWidth="1"/>
    <col min="6" max="6" width="7.5703125" style="104" customWidth="1"/>
    <col min="7" max="7" width="10.5703125" style="104" bestFit="1" customWidth="1"/>
    <col min="8" max="16384" width="9.140625" style="104"/>
  </cols>
  <sheetData>
    <row r="1" spans="1:7" x14ac:dyDescent="0.25">
      <c r="A1" s="3" t="s">
        <v>1189</v>
      </c>
    </row>
    <row r="2" spans="1:7" x14ac:dyDescent="0.25">
      <c r="A2" s="91" t="s">
        <v>1190</v>
      </c>
      <c r="B2" s="87"/>
      <c r="C2" s="87"/>
      <c r="D2" s="87"/>
    </row>
    <row r="4" spans="1:7" ht="158.25" customHeight="1" x14ac:dyDescent="0.25">
      <c r="A4" s="149"/>
      <c r="B4" s="149"/>
      <c r="C4" s="237" t="s">
        <v>943</v>
      </c>
      <c r="D4" s="349" t="s">
        <v>944</v>
      </c>
      <c r="E4" s="237" t="s">
        <v>945</v>
      </c>
      <c r="F4" s="237" t="s">
        <v>946</v>
      </c>
      <c r="G4" s="149"/>
    </row>
    <row r="5" spans="1:7" ht="26.25" x14ac:dyDescent="0.25">
      <c r="A5" s="104">
        <v>2017</v>
      </c>
      <c r="B5" s="350" t="s">
        <v>894</v>
      </c>
      <c r="C5" s="803">
        <v>111.93755737255728</v>
      </c>
      <c r="D5" s="803">
        <v>102.99861943442079</v>
      </c>
      <c r="E5" s="803">
        <v>115.10947901009074</v>
      </c>
      <c r="F5" s="803">
        <v>111.95141023901431</v>
      </c>
      <c r="G5" s="266"/>
    </row>
    <row r="6" spans="1:7" ht="26.25" x14ac:dyDescent="0.25">
      <c r="B6" s="350" t="s">
        <v>895</v>
      </c>
      <c r="C6" s="803">
        <v>104.51395616796553</v>
      </c>
      <c r="D6" s="803">
        <v>93.335156429524034</v>
      </c>
      <c r="E6" s="803">
        <v>102.08348189681291</v>
      </c>
      <c r="F6" s="803">
        <v>100.76243133270737</v>
      </c>
      <c r="G6" s="266"/>
    </row>
    <row r="7" spans="1:7" ht="26.25" x14ac:dyDescent="0.25">
      <c r="B7" s="350" t="s">
        <v>885</v>
      </c>
      <c r="C7" s="803">
        <v>120.05877267467349</v>
      </c>
      <c r="D7" s="803">
        <v>111.53664205963013</v>
      </c>
      <c r="E7" s="803">
        <v>96.853047690237389</v>
      </c>
      <c r="F7" s="803">
        <v>103.77326654072871</v>
      </c>
      <c r="G7" s="266"/>
    </row>
    <row r="8" spans="1:7" ht="26.25" x14ac:dyDescent="0.25">
      <c r="B8" s="351" t="s">
        <v>886</v>
      </c>
      <c r="C8" s="803">
        <v>96.297579106077762</v>
      </c>
      <c r="D8" s="803">
        <v>85.996312165998503</v>
      </c>
      <c r="E8" s="803">
        <v>94.588475975710409</v>
      </c>
      <c r="F8" s="803">
        <v>89.06627286074945</v>
      </c>
      <c r="G8" s="266"/>
    </row>
    <row r="9" spans="1:7" ht="26.25" x14ac:dyDescent="0.25">
      <c r="B9" s="351" t="s">
        <v>715</v>
      </c>
      <c r="C9" s="803">
        <v>83.434051066478375</v>
      </c>
      <c r="D9" s="803">
        <v>70.607529018157393</v>
      </c>
      <c r="E9" s="803">
        <v>70.698584117015358</v>
      </c>
      <c r="F9" s="803">
        <v>82.587541308553583</v>
      </c>
      <c r="G9" s="301"/>
    </row>
    <row r="10" spans="1:7" ht="26.25" x14ac:dyDescent="0.25">
      <c r="B10" s="350" t="s">
        <v>887</v>
      </c>
      <c r="C10" s="803">
        <v>101.07757522208065</v>
      </c>
      <c r="D10" s="803">
        <v>91.051663020493265</v>
      </c>
      <c r="E10" s="803">
        <v>88.818278658276867</v>
      </c>
      <c r="F10" s="803">
        <v>103.76049230111578</v>
      </c>
      <c r="G10" s="301"/>
    </row>
    <row r="11" spans="1:7" ht="26.25" x14ac:dyDescent="0.25">
      <c r="B11" s="350" t="s">
        <v>888</v>
      </c>
      <c r="C11" s="803">
        <v>115.82690194624234</v>
      </c>
      <c r="D11" s="803">
        <v>107.30389518302745</v>
      </c>
      <c r="E11" s="803">
        <v>111.62412885690341</v>
      </c>
      <c r="F11" s="803">
        <v>126.38604766511175</v>
      </c>
      <c r="G11" s="301"/>
    </row>
    <row r="12" spans="1:7" ht="26.25" x14ac:dyDescent="0.25">
      <c r="B12" s="350" t="s">
        <v>947</v>
      </c>
      <c r="C12" s="803">
        <v>113.92181968434517</v>
      </c>
      <c r="D12" s="803">
        <v>105.62026200668532</v>
      </c>
      <c r="E12" s="803">
        <v>113.67744101069543</v>
      </c>
      <c r="F12" s="803">
        <v>115.16139164786334</v>
      </c>
      <c r="G12" s="352"/>
    </row>
    <row r="13" spans="1:7" ht="26.25" x14ac:dyDescent="0.25">
      <c r="B13" s="350" t="s">
        <v>948</v>
      </c>
      <c r="C13" s="803">
        <v>109.69486706815539</v>
      </c>
      <c r="D13" s="803">
        <v>101.44253569796564</v>
      </c>
      <c r="E13" s="803">
        <v>110.11580174012674</v>
      </c>
      <c r="F13" s="803">
        <v>109.63669268760776</v>
      </c>
      <c r="G13" s="302"/>
    </row>
    <row r="14" spans="1:7" ht="26.25" x14ac:dyDescent="0.25">
      <c r="B14" s="350" t="s">
        <v>949</v>
      </c>
      <c r="C14" s="803">
        <v>119.10559899088784</v>
      </c>
      <c r="D14" s="803">
        <v>113.62779560885066</v>
      </c>
      <c r="E14" s="803">
        <v>122.6095408279707</v>
      </c>
      <c r="F14" s="803">
        <v>116.14810519092838</v>
      </c>
      <c r="G14" s="302"/>
    </row>
    <row r="15" spans="1:7" ht="26.25" x14ac:dyDescent="0.25">
      <c r="A15" s="105">
        <v>2018</v>
      </c>
      <c r="B15" s="350" t="s">
        <v>892</v>
      </c>
      <c r="C15" s="301">
        <v>128.39202366110831</v>
      </c>
      <c r="D15" s="301">
        <v>124.50762384047766</v>
      </c>
      <c r="E15" s="301">
        <v>136.76811314242025</v>
      </c>
      <c r="F15" s="301">
        <v>123.17784175739203</v>
      </c>
      <c r="G15" s="302"/>
    </row>
    <row r="16" spans="1:7" s="21" customFormat="1" ht="26.25" x14ac:dyDescent="0.25">
      <c r="B16" s="350" t="s">
        <v>950</v>
      </c>
      <c r="C16" s="301">
        <v>111.78527599008514</v>
      </c>
      <c r="D16" s="301">
        <v>97.361660509512177</v>
      </c>
      <c r="E16" s="301">
        <v>120.34586411837027</v>
      </c>
      <c r="F16" s="301">
        <v>109.48925550254746</v>
      </c>
      <c r="G16" s="302"/>
    </row>
    <row r="17" spans="2:7" ht="26.25" x14ac:dyDescent="0.25">
      <c r="B17" s="350" t="s">
        <v>894</v>
      </c>
      <c r="C17" s="301">
        <v>115.69522171552332</v>
      </c>
      <c r="D17" s="301">
        <v>101.01145845469107</v>
      </c>
      <c r="E17" s="301">
        <v>124.41372005765953</v>
      </c>
      <c r="F17" s="301">
        <v>122.61335991076041</v>
      </c>
      <c r="G17" s="301"/>
    </row>
    <row r="18" spans="2:7" x14ac:dyDescent="0.25">
      <c r="G18" s="301"/>
    </row>
    <row r="19" spans="2:7" x14ac:dyDescent="0.25">
      <c r="G19" s="301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A13" sqref="A13:D24"/>
    </sheetView>
  </sheetViews>
  <sheetFormatPr defaultRowHeight="15" x14ac:dyDescent="0.25"/>
  <cols>
    <col min="1" max="1" width="9.140625" style="104"/>
    <col min="2" max="2" width="12.85546875" style="104" customWidth="1"/>
    <col min="3" max="3" width="16.5703125" style="104" customWidth="1"/>
    <col min="4" max="4" width="20.85546875" style="104" customWidth="1"/>
    <col min="5" max="7" width="9.140625" style="104"/>
    <col min="8" max="8" width="9.5703125" style="104" customWidth="1"/>
    <col min="9" max="16384" width="9.140625" style="104"/>
  </cols>
  <sheetData>
    <row r="1" spans="1:8" s="15" customFormat="1" ht="14.25" customHeight="1" x14ac:dyDescent="0.25">
      <c r="A1" s="1047" t="s">
        <v>597</v>
      </c>
      <c r="B1" s="1047"/>
      <c r="C1" s="1047"/>
      <c r="D1" s="1047"/>
      <c r="E1" s="14"/>
      <c r="F1" s="14"/>
      <c r="G1" s="14"/>
      <c r="H1" s="14"/>
    </row>
    <row r="2" spans="1:8" s="15" customFormat="1" ht="14.25" customHeight="1" x14ac:dyDescent="0.25">
      <c r="A2" s="16" t="s">
        <v>598</v>
      </c>
      <c r="B2" s="160"/>
      <c r="C2" s="160"/>
      <c r="D2" s="160"/>
      <c r="E2" s="14"/>
      <c r="F2" s="14"/>
      <c r="G2" s="14"/>
      <c r="H2" s="14"/>
    </row>
    <row r="3" spans="1:8" x14ac:dyDescent="0.25">
      <c r="A3" s="17"/>
      <c r="B3" s="84"/>
      <c r="C3" s="84"/>
      <c r="D3" s="84"/>
      <c r="E3" s="84"/>
      <c r="F3" s="84"/>
      <c r="G3" s="84"/>
    </row>
    <row r="4" spans="1:8" ht="62.25" customHeight="1" x14ac:dyDescent="0.25">
      <c r="A4" s="18"/>
      <c r="B4" s="19" t="s">
        <v>131</v>
      </c>
      <c r="C4" s="19" t="s">
        <v>599</v>
      </c>
      <c r="D4" s="20" t="s">
        <v>600</v>
      </c>
      <c r="E4" s="84"/>
      <c r="F4" s="84"/>
      <c r="G4" s="84"/>
      <c r="H4" s="84"/>
    </row>
    <row r="5" spans="1:8" s="21" customFormat="1" ht="36.75" customHeight="1" x14ac:dyDescent="0.25">
      <c r="A5" s="211" t="s">
        <v>601</v>
      </c>
      <c r="B5" s="141"/>
      <c r="C5" s="141"/>
      <c r="D5" s="141"/>
      <c r="E5" s="142"/>
      <c r="F5" s="142"/>
      <c r="G5" s="142"/>
      <c r="H5" s="142"/>
    </row>
    <row r="6" spans="1:8" x14ac:dyDescent="0.25">
      <c r="A6" s="424">
        <v>2013</v>
      </c>
      <c r="B6" s="143">
        <v>121.79501684215862</v>
      </c>
      <c r="C6" s="143">
        <v>106.68912625537024</v>
      </c>
      <c r="D6" s="143">
        <v>143.61002259934915</v>
      </c>
    </row>
    <row r="7" spans="1:8" x14ac:dyDescent="0.25">
      <c r="A7" s="424">
        <v>2014</v>
      </c>
      <c r="B7" s="143">
        <v>103.14678925320852</v>
      </c>
      <c r="C7" s="143">
        <v>92.112887346394402</v>
      </c>
      <c r="D7" s="143">
        <v>114.98465809215412</v>
      </c>
    </row>
    <row r="8" spans="1:8" x14ac:dyDescent="0.25">
      <c r="A8" s="424">
        <v>2015</v>
      </c>
      <c r="B8" s="143">
        <v>109.04095726019793</v>
      </c>
      <c r="C8" s="143">
        <v>109.94822442081089</v>
      </c>
      <c r="D8" s="143">
        <v>108.26119880229727</v>
      </c>
    </row>
    <row r="9" spans="1:8" x14ac:dyDescent="0.25">
      <c r="A9" s="424">
        <v>2016</v>
      </c>
      <c r="B9" s="143">
        <v>92.987154206857667</v>
      </c>
      <c r="C9" s="143">
        <v>101.21305246994233</v>
      </c>
      <c r="D9" s="143">
        <v>85.807167750820426</v>
      </c>
    </row>
    <row r="10" spans="1:8" x14ac:dyDescent="0.25">
      <c r="A10" s="424">
        <v>2017</v>
      </c>
      <c r="B10" s="143">
        <v>113.47105429572999</v>
      </c>
      <c r="C10" s="143">
        <v>115.62639526604721</v>
      </c>
      <c r="D10" s="143">
        <v>111.25199334568734</v>
      </c>
    </row>
    <row r="11" spans="1:8" x14ac:dyDescent="0.25">
      <c r="A11" s="424"/>
      <c r="B11" s="132"/>
      <c r="C11" s="132"/>
      <c r="D11" s="132"/>
    </row>
    <row r="12" spans="1:8" x14ac:dyDescent="0.25">
      <c r="A12" s="719">
        <v>2016</v>
      </c>
      <c r="B12" s="149"/>
      <c r="C12" s="149"/>
      <c r="D12" s="149"/>
    </row>
    <row r="13" spans="1:8" x14ac:dyDescent="0.25">
      <c r="A13" s="883" t="s">
        <v>18</v>
      </c>
      <c r="B13" s="146">
        <v>95.718296158873557</v>
      </c>
      <c r="C13" s="146">
        <v>104.80103020919238</v>
      </c>
      <c r="D13" s="146">
        <v>88.756831381779648</v>
      </c>
    </row>
    <row r="14" spans="1:8" x14ac:dyDescent="0.25">
      <c r="A14" s="138"/>
      <c r="B14" s="138"/>
      <c r="C14" s="138"/>
      <c r="D14" s="138"/>
    </row>
    <row r="15" spans="1:8" x14ac:dyDescent="0.25">
      <c r="A15" s="857">
        <v>2017</v>
      </c>
      <c r="B15" s="138"/>
      <c r="C15" s="138"/>
      <c r="D15" s="138"/>
    </row>
    <row r="16" spans="1:8" x14ac:dyDescent="0.25">
      <c r="A16" s="883" t="s">
        <v>15</v>
      </c>
      <c r="B16" s="146">
        <v>118.01228661783576</v>
      </c>
      <c r="C16" s="146">
        <v>117.19111388922225</v>
      </c>
      <c r="D16" s="146">
        <v>119.10465740289371</v>
      </c>
    </row>
    <row r="17" spans="1:4" x14ac:dyDescent="0.25">
      <c r="A17" s="434" t="s">
        <v>16</v>
      </c>
      <c r="B17" s="146">
        <v>108.42725901032057</v>
      </c>
      <c r="C17" s="146">
        <v>106.41389232064724</v>
      </c>
      <c r="D17" s="146">
        <v>110.50305003717122</v>
      </c>
    </row>
    <row r="18" spans="1:4" x14ac:dyDescent="0.25">
      <c r="A18" s="434" t="s">
        <v>17</v>
      </c>
      <c r="B18" s="721">
        <v>118.25777068338338</v>
      </c>
      <c r="C18" s="720">
        <v>120.01150611086626</v>
      </c>
      <c r="D18" s="720">
        <v>116.63043019048962</v>
      </c>
    </row>
    <row r="19" spans="1:4" x14ac:dyDescent="0.25">
      <c r="A19" s="883" t="s">
        <v>18</v>
      </c>
      <c r="B19" s="146">
        <v>109.14777686290537</v>
      </c>
      <c r="C19" s="146">
        <v>119.06555350161523</v>
      </c>
      <c r="D19" s="146">
        <v>100.17220522211467</v>
      </c>
    </row>
    <row r="20" spans="1:4" x14ac:dyDescent="0.25">
      <c r="A20" s="138"/>
      <c r="B20" s="138"/>
      <c r="C20" s="138"/>
      <c r="D20" s="138"/>
    </row>
    <row r="21" spans="1:4" x14ac:dyDescent="0.25">
      <c r="A21" s="857">
        <v>2018</v>
      </c>
      <c r="B21" s="138"/>
      <c r="C21" s="138"/>
      <c r="D21" s="138"/>
    </row>
    <row r="22" spans="1:4" x14ac:dyDescent="0.25">
      <c r="A22" s="883" t="s">
        <v>15</v>
      </c>
      <c r="B22" s="146">
        <v>130.93510151397948</v>
      </c>
      <c r="C22" s="146">
        <v>143.22826908864889</v>
      </c>
      <c r="D22" s="146">
        <v>114.84475864911117</v>
      </c>
    </row>
    <row r="23" spans="1:4" x14ac:dyDescent="0.25">
      <c r="A23" s="434" t="s">
        <v>16</v>
      </c>
      <c r="B23" s="146">
        <v>122.59906794909956</v>
      </c>
      <c r="C23" s="146">
        <v>118.53006684636263</v>
      </c>
      <c r="D23" s="146">
        <v>126.63898661897106</v>
      </c>
    </row>
    <row r="24" spans="1:4" x14ac:dyDescent="0.25">
      <c r="A24" s="743" t="s">
        <v>17</v>
      </c>
      <c r="B24" s="716">
        <v>123.15857232932115</v>
      </c>
      <c r="C24" s="716">
        <v>112.12047728172887</v>
      </c>
      <c r="D24" s="716">
        <v>133.69805984330739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Normal="100" workbookViewId="0">
      <selection activeCell="C54" sqref="C54"/>
    </sheetView>
  </sheetViews>
  <sheetFormatPr defaultRowHeight="16.5" x14ac:dyDescent="0.3"/>
  <cols>
    <col min="1" max="1" width="9.140625" style="334"/>
    <col min="2" max="7" width="10.5703125" style="612" customWidth="1"/>
    <col min="8" max="16384" width="9.140625" style="106"/>
  </cols>
  <sheetData>
    <row r="1" spans="1:7" ht="15" x14ac:dyDescent="0.25">
      <c r="A1" s="613" t="s">
        <v>549</v>
      </c>
      <c r="B1" s="101"/>
      <c r="C1" s="101"/>
      <c r="D1" s="101"/>
      <c r="E1" s="101"/>
      <c r="F1" s="101"/>
      <c r="G1" s="101"/>
    </row>
    <row r="2" spans="1:7" ht="15" x14ac:dyDescent="0.25">
      <c r="A2" s="614" t="s">
        <v>359</v>
      </c>
      <c r="B2" s="101"/>
      <c r="C2" s="101"/>
      <c r="D2" s="101"/>
      <c r="E2" s="101"/>
      <c r="F2" s="101"/>
      <c r="G2" s="102" t="s">
        <v>352</v>
      </c>
    </row>
    <row r="3" spans="1:7" ht="29.25" customHeight="1" x14ac:dyDescent="0.25">
      <c r="A3" s="1048"/>
      <c r="B3" s="1050" t="s">
        <v>978</v>
      </c>
      <c r="C3" s="1050"/>
      <c r="D3" s="1051"/>
      <c r="E3" s="1052" t="s">
        <v>979</v>
      </c>
      <c r="F3" s="1050"/>
      <c r="G3" s="1050"/>
    </row>
    <row r="4" spans="1:7" ht="29.25" customHeight="1" x14ac:dyDescent="0.25">
      <c r="A4" s="1049"/>
      <c r="B4" s="608" t="s">
        <v>980</v>
      </c>
      <c r="C4" s="609" t="s">
        <v>981</v>
      </c>
      <c r="D4" s="609" t="s">
        <v>982</v>
      </c>
      <c r="E4" s="609" t="s">
        <v>980</v>
      </c>
      <c r="F4" s="609" t="s">
        <v>981</v>
      </c>
      <c r="G4" s="610" t="s">
        <v>982</v>
      </c>
    </row>
    <row r="5" spans="1:7" ht="15" x14ac:dyDescent="0.25">
      <c r="A5" s="447">
        <v>2013</v>
      </c>
      <c r="B5" s="114">
        <v>253653</v>
      </c>
      <c r="C5" s="114">
        <v>140886</v>
      </c>
      <c r="D5" s="114">
        <v>112767</v>
      </c>
      <c r="E5" s="114">
        <v>629663</v>
      </c>
      <c r="F5" s="114">
        <v>355727</v>
      </c>
      <c r="G5" s="114">
        <v>273936</v>
      </c>
    </row>
    <row r="6" spans="1:7" ht="15" x14ac:dyDescent="0.25">
      <c r="A6" s="447">
        <v>2014</v>
      </c>
      <c r="B6" s="114">
        <v>260160</v>
      </c>
      <c r="C6" s="114">
        <v>141898</v>
      </c>
      <c r="D6" s="114">
        <v>118262</v>
      </c>
      <c r="E6" s="114">
        <v>598668</v>
      </c>
      <c r="F6" s="114">
        <v>323002</v>
      </c>
      <c r="G6" s="114">
        <v>275666</v>
      </c>
    </row>
    <row r="7" spans="1:7" ht="15" x14ac:dyDescent="0.25">
      <c r="A7" s="447">
        <v>2015</v>
      </c>
      <c r="B7" s="114">
        <v>294781</v>
      </c>
      <c r="C7" s="114">
        <v>158571</v>
      </c>
      <c r="D7" s="114">
        <v>136210</v>
      </c>
      <c r="E7" s="114">
        <v>686944</v>
      </c>
      <c r="F7" s="114">
        <v>366761</v>
      </c>
      <c r="G7" s="114">
        <v>320183</v>
      </c>
    </row>
    <row r="8" spans="1:7" ht="15" x14ac:dyDescent="0.25">
      <c r="A8" s="447">
        <v>2016</v>
      </c>
      <c r="B8" s="114">
        <v>323908</v>
      </c>
      <c r="C8" s="114">
        <v>166063</v>
      </c>
      <c r="D8" s="114">
        <v>157845</v>
      </c>
      <c r="E8" s="114">
        <v>740601</v>
      </c>
      <c r="F8" s="114">
        <v>379136</v>
      </c>
      <c r="G8" s="114">
        <v>361465</v>
      </c>
    </row>
    <row r="9" spans="1:7" ht="15" x14ac:dyDescent="0.25">
      <c r="A9" s="447">
        <v>2017</v>
      </c>
      <c r="B9" s="114">
        <v>344659</v>
      </c>
      <c r="C9" s="114">
        <v>168293</v>
      </c>
      <c r="D9" s="114">
        <v>176366</v>
      </c>
      <c r="E9" s="114">
        <v>794543</v>
      </c>
      <c r="F9" s="114">
        <v>390647</v>
      </c>
      <c r="G9" s="114">
        <v>403896</v>
      </c>
    </row>
    <row r="10" spans="1:7" s="355" customFormat="1" ht="15" x14ac:dyDescent="0.25">
      <c r="A10" s="362"/>
      <c r="B10" s="611"/>
      <c r="C10" s="611"/>
      <c r="D10" s="611"/>
      <c r="E10" s="611"/>
      <c r="F10" s="611"/>
      <c r="G10" s="611"/>
    </row>
    <row r="11" spans="1:7" s="355" customFormat="1" ht="15" x14ac:dyDescent="0.25">
      <c r="A11" s="447">
        <v>2017</v>
      </c>
      <c r="B11" s="390"/>
      <c r="C11" s="390"/>
      <c r="D11" s="391"/>
      <c r="E11" s="392"/>
      <c r="F11" s="392"/>
      <c r="G11" s="391"/>
    </row>
    <row r="12" spans="1:7" s="355" customFormat="1" ht="15" x14ac:dyDescent="0.25">
      <c r="A12" s="362" t="s">
        <v>389</v>
      </c>
      <c r="B12" s="804">
        <v>30927</v>
      </c>
      <c r="C12" s="804">
        <v>14950</v>
      </c>
      <c r="D12" s="805">
        <v>15977</v>
      </c>
      <c r="E12" s="804">
        <v>74207</v>
      </c>
      <c r="F12" s="804">
        <v>35676</v>
      </c>
      <c r="G12" s="805">
        <v>38531</v>
      </c>
    </row>
    <row r="13" spans="1:7" s="355" customFormat="1" ht="15" x14ac:dyDescent="0.25">
      <c r="A13" s="362" t="s">
        <v>390</v>
      </c>
      <c r="B13" s="804">
        <v>25205</v>
      </c>
      <c r="C13" s="804">
        <v>14220</v>
      </c>
      <c r="D13" s="805">
        <v>10985</v>
      </c>
      <c r="E13" s="804">
        <v>59160</v>
      </c>
      <c r="F13" s="804">
        <v>28833</v>
      </c>
      <c r="G13" s="805">
        <v>30327</v>
      </c>
    </row>
    <row r="14" spans="1:7" s="355" customFormat="1" ht="15" x14ac:dyDescent="0.25">
      <c r="A14" s="362" t="s">
        <v>391</v>
      </c>
      <c r="B14" s="804">
        <v>30354</v>
      </c>
      <c r="C14" s="804">
        <v>17390</v>
      </c>
      <c r="D14" s="805">
        <v>12964</v>
      </c>
      <c r="E14" s="804">
        <v>62947</v>
      </c>
      <c r="F14" s="804">
        <v>33613</v>
      </c>
      <c r="G14" s="805">
        <v>29334</v>
      </c>
    </row>
    <row r="15" spans="1:7" s="355" customFormat="1" ht="15" x14ac:dyDescent="0.25">
      <c r="A15" s="362"/>
      <c r="B15" s="804"/>
      <c r="C15" s="804"/>
      <c r="D15" s="804"/>
      <c r="E15" s="804"/>
      <c r="F15" s="804"/>
      <c r="G15" s="804"/>
    </row>
    <row r="16" spans="1:7" s="355" customFormat="1" ht="15" x14ac:dyDescent="0.25">
      <c r="A16" s="447">
        <v>2018</v>
      </c>
      <c r="B16" s="804"/>
      <c r="C16" s="804"/>
      <c r="D16" s="805"/>
      <c r="E16" s="804"/>
      <c r="F16" s="804"/>
      <c r="G16" s="805"/>
    </row>
    <row r="17" spans="1:7" s="355" customFormat="1" ht="15" x14ac:dyDescent="0.25">
      <c r="A17" s="362" t="s">
        <v>376</v>
      </c>
      <c r="B17" s="804">
        <v>23102</v>
      </c>
      <c r="C17" s="804">
        <v>10546</v>
      </c>
      <c r="D17" s="805">
        <v>12556</v>
      </c>
      <c r="E17" s="804">
        <v>65251</v>
      </c>
      <c r="F17" s="804">
        <v>26261</v>
      </c>
      <c r="G17" s="805">
        <v>38990</v>
      </c>
    </row>
    <row r="18" spans="1:7" s="355" customFormat="1" ht="15" x14ac:dyDescent="0.25">
      <c r="A18" s="362" t="s">
        <v>392</v>
      </c>
      <c r="B18" s="804">
        <v>25352</v>
      </c>
      <c r="C18" s="804">
        <v>11632</v>
      </c>
      <c r="D18" s="805">
        <v>13720</v>
      </c>
      <c r="E18" s="804">
        <v>74087</v>
      </c>
      <c r="F18" s="804">
        <v>25898</v>
      </c>
      <c r="G18" s="805">
        <v>48189</v>
      </c>
    </row>
    <row r="19" spans="1:7" s="355" customFormat="1" ht="15" x14ac:dyDescent="0.25">
      <c r="A19" s="362" t="s">
        <v>382</v>
      </c>
      <c r="B19" s="804">
        <v>28022</v>
      </c>
      <c r="C19" s="804">
        <v>14973</v>
      </c>
      <c r="D19" s="805">
        <v>13049</v>
      </c>
      <c r="E19" s="804">
        <v>71123</v>
      </c>
      <c r="F19" s="804">
        <v>31621</v>
      </c>
      <c r="G19" s="805">
        <v>39502</v>
      </c>
    </row>
    <row r="20" spans="1:7" s="355" customFormat="1" ht="15" x14ac:dyDescent="0.25">
      <c r="A20" s="362" t="s">
        <v>383</v>
      </c>
      <c r="B20" s="804">
        <v>30164</v>
      </c>
      <c r="C20" s="804">
        <v>14512</v>
      </c>
      <c r="D20" s="805">
        <v>15652</v>
      </c>
      <c r="E20" s="804">
        <v>69624</v>
      </c>
      <c r="F20" s="804">
        <v>33283</v>
      </c>
      <c r="G20" s="805">
        <v>36341</v>
      </c>
    </row>
    <row r="21" spans="1:7" s="355" customFormat="1" ht="15" x14ac:dyDescent="0.25">
      <c r="A21" s="362" t="s">
        <v>384</v>
      </c>
      <c r="B21" s="804">
        <v>38420</v>
      </c>
      <c r="C21" s="804">
        <v>18706</v>
      </c>
      <c r="D21" s="805">
        <v>19714</v>
      </c>
      <c r="E21" s="804">
        <v>85882</v>
      </c>
      <c r="F21" s="804">
        <v>48535</v>
      </c>
      <c r="G21" s="805">
        <v>37347</v>
      </c>
    </row>
    <row r="22" spans="1:7" s="355" customFormat="1" ht="15" x14ac:dyDescent="0.25">
      <c r="A22" s="362" t="s">
        <v>385</v>
      </c>
      <c r="B22" s="804">
        <v>36781</v>
      </c>
      <c r="C22" s="804">
        <v>17055</v>
      </c>
      <c r="D22" s="805">
        <v>19726</v>
      </c>
      <c r="E22" s="804">
        <v>81293</v>
      </c>
      <c r="F22" s="804">
        <v>46568</v>
      </c>
      <c r="G22" s="805">
        <v>34725</v>
      </c>
    </row>
    <row r="23" spans="1:7" s="355" customFormat="1" ht="15" x14ac:dyDescent="0.25">
      <c r="A23" s="362" t="s">
        <v>386</v>
      </c>
      <c r="B23" s="804">
        <v>38242</v>
      </c>
      <c r="C23" s="804">
        <v>15574</v>
      </c>
      <c r="D23" s="805">
        <v>22668</v>
      </c>
      <c r="E23" s="804">
        <v>90841</v>
      </c>
      <c r="F23" s="804">
        <v>48780</v>
      </c>
      <c r="G23" s="805">
        <v>42061</v>
      </c>
    </row>
    <row r="24" spans="1:7" s="355" customFormat="1" ht="15" x14ac:dyDescent="0.25">
      <c r="A24" s="362" t="s">
        <v>387</v>
      </c>
      <c r="B24" s="804">
        <v>38041</v>
      </c>
      <c r="C24" s="804">
        <v>14279</v>
      </c>
      <c r="D24" s="805">
        <v>23762</v>
      </c>
      <c r="E24" s="804">
        <v>91669</v>
      </c>
      <c r="F24" s="804">
        <v>45168</v>
      </c>
      <c r="G24" s="805">
        <v>46501</v>
      </c>
    </row>
    <row r="25" spans="1:7" s="355" customFormat="1" ht="15" x14ac:dyDescent="0.25">
      <c r="A25" s="362" t="s">
        <v>388</v>
      </c>
      <c r="B25" s="852">
        <v>36874</v>
      </c>
      <c r="C25" s="852">
        <v>16785</v>
      </c>
      <c r="D25" s="852">
        <v>20089</v>
      </c>
      <c r="E25" s="852">
        <v>85771</v>
      </c>
      <c r="F25" s="852">
        <v>45255</v>
      </c>
      <c r="G25" s="852">
        <v>40516</v>
      </c>
    </row>
    <row r="26" spans="1:7" s="355" customFormat="1" ht="15" x14ac:dyDescent="0.25">
      <c r="A26" s="362" t="s">
        <v>389</v>
      </c>
      <c r="B26" s="804">
        <v>32995</v>
      </c>
      <c r="C26" s="804">
        <v>16088</v>
      </c>
      <c r="D26" s="805">
        <v>16907</v>
      </c>
      <c r="E26" s="804">
        <v>81984</v>
      </c>
      <c r="F26" s="804">
        <v>39631</v>
      </c>
      <c r="G26" s="805">
        <v>42353</v>
      </c>
    </row>
    <row r="27" spans="1:7" ht="30.75" customHeight="1" x14ac:dyDescent="0.25">
      <c r="A27" s="398" t="s">
        <v>1191</v>
      </c>
      <c r="B27" s="398"/>
      <c r="C27" s="398"/>
      <c r="D27" s="398"/>
      <c r="E27" s="398"/>
      <c r="F27" s="398"/>
      <c r="G27" s="398"/>
    </row>
    <row r="28" spans="1:7" ht="15" x14ac:dyDescent="0.25">
      <c r="A28" s="858">
        <v>2013</v>
      </c>
      <c r="B28" s="401">
        <v>106.3</v>
      </c>
      <c r="C28" s="401">
        <v>103.1</v>
      </c>
      <c r="D28" s="401">
        <v>110.6</v>
      </c>
      <c r="E28" s="401">
        <v>106.5</v>
      </c>
      <c r="F28" s="401">
        <v>102.7</v>
      </c>
      <c r="G28" s="401">
        <v>111.9</v>
      </c>
    </row>
    <row r="29" spans="1:7" ht="15" x14ac:dyDescent="0.25">
      <c r="A29" s="858">
        <v>2014</v>
      </c>
      <c r="B29" s="403">
        <v>102.56531560833106</v>
      </c>
      <c r="C29" s="403">
        <v>100.71831125874822</v>
      </c>
      <c r="D29" s="403">
        <v>104.872879477152</v>
      </c>
      <c r="E29" s="403">
        <v>95.077525597025712</v>
      </c>
      <c r="F29" s="403">
        <v>90.800529619624044</v>
      </c>
      <c r="G29" s="403">
        <v>100.63153437299223</v>
      </c>
    </row>
    <row r="30" spans="1:7" ht="15" x14ac:dyDescent="0.25">
      <c r="A30" s="858">
        <v>2015</v>
      </c>
      <c r="B30" s="403">
        <v>113.30757995079949</v>
      </c>
      <c r="C30" s="403">
        <v>111.74998942902647</v>
      </c>
      <c r="D30" s="403">
        <v>115.17647257783565</v>
      </c>
      <c r="E30" s="403">
        <v>114.74540145790321</v>
      </c>
      <c r="F30" s="403">
        <v>113.54759413254408</v>
      </c>
      <c r="G30" s="403">
        <v>116.14889032379764</v>
      </c>
    </row>
    <row r="31" spans="1:7" ht="15" x14ac:dyDescent="0.25">
      <c r="A31" s="858">
        <v>2016</v>
      </c>
      <c r="B31" s="403">
        <v>109.88089463025092</v>
      </c>
      <c r="C31" s="403">
        <v>104.72469745413726</v>
      </c>
      <c r="D31" s="403">
        <v>115.88356214668526</v>
      </c>
      <c r="E31" s="403">
        <v>107.81097149112591</v>
      </c>
      <c r="F31" s="403">
        <v>103.37413192787675</v>
      </c>
      <c r="G31" s="403">
        <v>112.89325167170026</v>
      </c>
    </row>
    <row r="32" spans="1:7" ht="15" x14ac:dyDescent="0.25">
      <c r="A32" s="858">
        <v>2017</v>
      </c>
      <c r="B32" s="403">
        <v>106.40644874470529</v>
      </c>
      <c r="C32" s="403">
        <v>101.34286385287513</v>
      </c>
      <c r="D32" s="403">
        <v>111.73366277043935</v>
      </c>
      <c r="E32" s="403">
        <v>107.28354404058325</v>
      </c>
      <c r="F32" s="403">
        <v>103.03611369007429</v>
      </c>
      <c r="G32" s="403">
        <v>111.7386192300776</v>
      </c>
    </row>
    <row r="33" spans="1:7" ht="15" x14ac:dyDescent="0.25">
      <c r="A33" s="885"/>
      <c r="B33" s="405"/>
      <c r="C33" s="405"/>
      <c r="D33" s="405"/>
      <c r="E33" s="405"/>
      <c r="F33" s="405"/>
      <c r="G33" s="405"/>
    </row>
    <row r="34" spans="1:7" ht="15" x14ac:dyDescent="0.25">
      <c r="A34" s="447">
        <v>2017</v>
      </c>
      <c r="B34" s="395"/>
      <c r="C34" s="395"/>
      <c r="D34" s="395"/>
      <c r="E34" s="395"/>
      <c r="F34" s="395"/>
      <c r="G34" s="395"/>
    </row>
    <row r="35" spans="1:7" ht="15" x14ac:dyDescent="0.25">
      <c r="A35" s="362" t="s">
        <v>389</v>
      </c>
      <c r="B35" s="405">
        <v>111.38442699704673</v>
      </c>
      <c r="C35" s="405">
        <v>103.59642436421592</v>
      </c>
      <c r="D35" s="405">
        <v>119.81252343457068</v>
      </c>
      <c r="E35" s="405">
        <v>113.08250281917648</v>
      </c>
      <c r="F35" s="405">
        <v>107.30592233885766</v>
      </c>
      <c r="G35" s="405">
        <v>119.01467181467183</v>
      </c>
    </row>
    <row r="36" spans="1:7" ht="15" x14ac:dyDescent="0.25">
      <c r="A36" s="362" t="s">
        <v>390</v>
      </c>
      <c r="B36" s="405">
        <v>111.36885825379991</v>
      </c>
      <c r="C36" s="405">
        <v>110.54104477611941</v>
      </c>
      <c r="D36" s="405">
        <v>112.45904995904996</v>
      </c>
      <c r="E36" s="405">
        <v>113.39198435972631</v>
      </c>
      <c r="F36" s="405">
        <v>114.27155992390614</v>
      </c>
      <c r="G36" s="405">
        <v>112.5682045952266</v>
      </c>
    </row>
    <row r="37" spans="1:7" ht="15" x14ac:dyDescent="0.25">
      <c r="A37" s="362" t="s">
        <v>391</v>
      </c>
      <c r="B37" s="405">
        <v>118.65837926586138</v>
      </c>
      <c r="C37" s="405">
        <v>111.13951556208859</v>
      </c>
      <c r="D37" s="405">
        <v>130.50130863700423</v>
      </c>
      <c r="E37" s="405">
        <v>122.13232440822661</v>
      </c>
      <c r="F37" s="405">
        <v>118.01488659504248</v>
      </c>
      <c r="G37" s="405">
        <v>127.21831902159771</v>
      </c>
    </row>
    <row r="38" spans="1:7" ht="15" x14ac:dyDescent="0.25">
      <c r="A38" s="885"/>
      <c r="B38" s="405"/>
      <c r="C38" s="405"/>
      <c r="D38" s="405"/>
      <c r="E38" s="405"/>
      <c r="F38" s="405"/>
      <c r="G38" s="405"/>
    </row>
    <row r="39" spans="1:7" ht="15" x14ac:dyDescent="0.25">
      <c r="A39" s="447">
        <v>2018</v>
      </c>
      <c r="B39" s="395"/>
      <c r="C39" s="395"/>
      <c r="D39" s="395"/>
      <c r="E39" s="395"/>
      <c r="F39" s="395"/>
      <c r="G39" s="395"/>
    </row>
    <row r="40" spans="1:7" ht="15" x14ac:dyDescent="0.25">
      <c r="A40" s="362" t="s">
        <v>376</v>
      </c>
      <c r="B40" s="405">
        <v>117.0551276854479</v>
      </c>
      <c r="C40" s="405">
        <v>112.50266695114146</v>
      </c>
      <c r="D40" s="405">
        <v>121.17351862574792</v>
      </c>
      <c r="E40" s="405">
        <v>122.20661497546541</v>
      </c>
      <c r="F40" s="405">
        <v>130.79489989042733</v>
      </c>
      <c r="G40" s="405">
        <v>117.03085604514347</v>
      </c>
    </row>
    <row r="41" spans="1:7" ht="15" x14ac:dyDescent="0.25">
      <c r="A41" s="362" t="s">
        <v>392</v>
      </c>
      <c r="B41" s="405">
        <v>113.7013948064762</v>
      </c>
      <c r="C41" s="405">
        <v>104.55730337078653</v>
      </c>
      <c r="D41" s="405">
        <v>122.80701754385966</v>
      </c>
      <c r="E41" s="405">
        <v>125.16598807251103</v>
      </c>
      <c r="F41" s="405">
        <v>116.1032905944589</v>
      </c>
      <c r="G41" s="405">
        <v>130.64660431069541</v>
      </c>
    </row>
    <row r="42" spans="1:7" ht="15" x14ac:dyDescent="0.25">
      <c r="A42" s="362" t="s">
        <v>382</v>
      </c>
      <c r="B42" s="405">
        <v>118.30617242252808</v>
      </c>
      <c r="C42" s="405">
        <v>118.35428029404791</v>
      </c>
      <c r="D42" s="405">
        <v>118.2510194834617</v>
      </c>
      <c r="E42" s="405">
        <v>119.65511440107673</v>
      </c>
      <c r="F42" s="405">
        <v>127.07872844914199</v>
      </c>
      <c r="G42" s="405">
        <v>114.30969123477152</v>
      </c>
    </row>
    <row r="43" spans="1:7" ht="15" x14ac:dyDescent="0.25">
      <c r="A43" s="362" t="s">
        <v>383</v>
      </c>
      <c r="B43" s="405">
        <v>119.32906084342116</v>
      </c>
      <c r="C43" s="405">
        <v>109.35121693919072</v>
      </c>
      <c r="D43" s="405">
        <v>130.3572915799117</v>
      </c>
      <c r="E43" s="405">
        <v>126.48100713935364</v>
      </c>
      <c r="F43" s="405">
        <v>116.18319544803994</v>
      </c>
      <c r="G43" s="405">
        <v>137.65530303030303</v>
      </c>
    </row>
    <row r="44" spans="1:7" ht="15" x14ac:dyDescent="0.25">
      <c r="A44" s="362" t="s">
        <v>384</v>
      </c>
      <c r="B44" s="405">
        <v>115.4967683751691</v>
      </c>
      <c r="C44" s="405">
        <v>115.45488211331933</v>
      </c>
      <c r="D44" s="405">
        <v>115.53654105374203</v>
      </c>
      <c r="E44" s="405">
        <v>118.02165787159191</v>
      </c>
      <c r="F44" s="405">
        <v>116.80544859453215</v>
      </c>
      <c r="G44" s="405">
        <v>119.64056893900563</v>
      </c>
    </row>
    <row r="45" spans="1:7" ht="15" x14ac:dyDescent="0.25">
      <c r="A45" s="362" t="s">
        <v>385</v>
      </c>
      <c r="B45" s="405">
        <v>106.20217711431295</v>
      </c>
      <c r="C45" s="405">
        <v>104.67685509114344</v>
      </c>
      <c r="D45" s="405">
        <v>107.55725190839695</v>
      </c>
      <c r="E45" s="405">
        <v>109.529776340609</v>
      </c>
      <c r="F45" s="405">
        <v>120.68000414636674</v>
      </c>
      <c r="G45" s="405">
        <v>97.454535249214189</v>
      </c>
    </row>
    <row r="46" spans="1:7" ht="15" x14ac:dyDescent="0.25">
      <c r="A46" s="362" t="s">
        <v>386</v>
      </c>
      <c r="B46" s="405">
        <v>115.38484747910569</v>
      </c>
      <c r="C46" s="405">
        <v>112.4233018118819</v>
      </c>
      <c r="D46" s="405">
        <v>117.51166407465008</v>
      </c>
      <c r="E46" s="405">
        <v>122.57590068816624</v>
      </c>
      <c r="F46" s="405">
        <v>125.5663097199341</v>
      </c>
      <c r="G46" s="405">
        <v>119.28137938857695</v>
      </c>
    </row>
    <row r="47" spans="1:7" ht="15" x14ac:dyDescent="0.25">
      <c r="A47" s="362" t="s">
        <v>387</v>
      </c>
      <c r="B47" s="405">
        <v>112.0599758446991</v>
      </c>
      <c r="C47" s="405">
        <v>101.77476835352815</v>
      </c>
      <c r="D47" s="405">
        <v>119.3051162323643</v>
      </c>
      <c r="E47" s="405">
        <v>113.73325062034741</v>
      </c>
      <c r="F47" s="405">
        <v>112.17682851111388</v>
      </c>
      <c r="G47" s="405">
        <v>115.28697161274329</v>
      </c>
    </row>
    <row r="48" spans="1:7" s="334" customFormat="1" ht="15" x14ac:dyDescent="0.25">
      <c r="A48" s="362" t="s">
        <v>388</v>
      </c>
      <c r="B48" s="405">
        <v>114.55822045482789</v>
      </c>
      <c r="C48" s="405">
        <v>112.39453595821615</v>
      </c>
      <c r="D48" s="405">
        <v>116.43097252810944</v>
      </c>
      <c r="E48" s="405">
        <v>123.48435767863054</v>
      </c>
      <c r="F48" s="405">
        <v>121.13871192247979</v>
      </c>
      <c r="G48" s="405">
        <v>126.2141366312576</v>
      </c>
    </row>
    <row r="49" spans="1:7" s="334" customFormat="1" ht="15" x14ac:dyDescent="0.25">
      <c r="A49" s="767" t="s">
        <v>389</v>
      </c>
      <c r="B49" s="884">
        <v>106.68671387460795</v>
      </c>
      <c r="C49" s="884">
        <v>107.61204013377927</v>
      </c>
      <c r="D49" s="884">
        <v>105.82086749702697</v>
      </c>
      <c r="E49" s="884">
        <v>110.48014338269974</v>
      </c>
      <c r="F49" s="884">
        <v>111.0858840677206</v>
      </c>
      <c r="G49" s="884">
        <v>109.91928576989956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>
      <selection activeCell="B5" sqref="B5:C17"/>
    </sheetView>
  </sheetViews>
  <sheetFormatPr defaultRowHeight="15" x14ac:dyDescent="0.25"/>
  <cols>
    <col min="1" max="1" width="6.5703125" style="355" customWidth="1"/>
    <col min="2" max="2" width="4.85546875" style="355" customWidth="1"/>
    <col min="3" max="3" width="16.28515625" style="355" customWidth="1"/>
    <col min="4" max="4" width="8.7109375" style="355" customWidth="1"/>
    <col min="5" max="16384" width="9.140625" style="356"/>
  </cols>
  <sheetData>
    <row r="1" spans="1:15" x14ac:dyDescent="0.25">
      <c r="A1" s="354" t="s">
        <v>1192</v>
      </c>
    </row>
    <row r="2" spans="1:15" x14ac:dyDescent="0.25">
      <c r="A2" s="357" t="s">
        <v>1193</v>
      </c>
    </row>
    <row r="3" spans="1:15" x14ac:dyDescent="0.25">
      <c r="A3" s="358"/>
      <c r="B3" s="358"/>
      <c r="C3" s="358"/>
      <c r="D3" s="358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</row>
    <row r="4" spans="1:15" ht="39" x14ac:dyDescent="0.25">
      <c r="A4" s="358"/>
      <c r="B4" s="358"/>
      <c r="C4" s="360" t="s">
        <v>951</v>
      </c>
      <c r="D4" s="360"/>
      <c r="E4" s="358"/>
      <c r="F4" s="359"/>
      <c r="G4" s="439"/>
      <c r="H4" s="359"/>
      <c r="I4" s="359"/>
      <c r="J4" s="359"/>
      <c r="K4" s="359"/>
      <c r="L4" s="359"/>
      <c r="M4" s="359"/>
      <c r="N4" s="359"/>
      <c r="O4" s="359"/>
    </row>
    <row r="5" spans="1:15" ht="26.25" x14ac:dyDescent="0.25">
      <c r="A5" s="358">
        <v>2017</v>
      </c>
      <c r="B5" s="724" t="s">
        <v>659</v>
      </c>
      <c r="C5" s="723">
        <v>120.23753584911773</v>
      </c>
    </row>
    <row r="6" spans="1:15" ht="26.25" x14ac:dyDescent="0.25">
      <c r="B6" s="724" t="s">
        <v>754</v>
      </c>
      <c r="C6" s="723">
        <v>95.856895182850749</v>
      </c>
      <c r="F6" s="361"/>
    </row>
    <row r="7" spans="1:15" ht="26.25" x14ac:dyDescent="0.25">
      <c r="B7" s="724" t="s">
        <v>660</v>
      </c>
      <c r="C7" s="723">
        <v>101.99296790187469</v>
      </c>
    </row>
    <row r="8" spans="1:15" ht="26.25" x14ac:dyDescent="0.25">
      <c r="B8" s="722" t="s">
        <v>687</v>
      </c>
      <c r="C8" s="723">
        <v>98.548725493774512</v>
      </c>
    </row>
    <row r="9" spans="1:15" ht="26.25" x14ac:dyDescent="0.25">
      <c r="B9" s="722" t="s">
        <v>656</v>
      </c>
      <c r="C9" s="723">
        <v>111.89375527819148</v>
      </c>
    </row>
    <row r="10" spans="1:15" ht="26.25" x14ac:dyDescent="0.25">
      <c r="B10" s="722" t="s">
        <v>657</v>
      </c>
      <c r="C10" s="723">
        <v>107.41721970994658</v>
      </c>
    </row>
    <row r="11" spans="1:15" ht="26.25" x14ac:dyDescent="0.25">
      <c r="B11" s="722" t="s">
        <v>686</v>
      </c>
      <c r="C11" s="723">
        <v>105.15327678929911</v>
      </c>
    </row>
    <row r="12" spans="1:15" ht="26.25" x14ac:dyDescent="0.25">
      <c r="B12" s="722" t="s">
        <v>658</v>
      </c>
      <c r="C12" s="723">
        <v>129.7077691201107</v>
      </c>
    </row>
    <row r="13" spans="1:15" ht="26.25" x14ac:dyDescent="0.25">
      <c r="B13" s="722" t="s">
        <v>688</v>
      </c>
      <c r="C13" s="723">
        <v>122.77699256050344</v>
      </c>
    </row>
    <row r="14" spans="1:15" ht="26.25" x14ac:dyDescent="0.25">
      <c r="B14" s="722" t="s">
        <v>752</v>
      </c>
      <c r="C14" s="723">
        <v>137.19735747467425</v>
      </c>
    </row>
    <row r="15" spans="1:15" ht="26.25" x14ac:dyDescent="0.25">
      <c r="A15" s="358">
        <v>2018</v>
      </c>
      <c r="B15" s="724" t="s">
        <v>753</v>
      </c>
      <c r="C15" s="723">
        <v>138.44788765365766</v>
      </c>
    </row>
    <row r="16" spans="1:15" ht="26.25" x14ac:dyDescent="0.25">
      <c r="B16" s="724" t="s">
        <v>655</v>
      </c>
      <c r="C16" s="723">
        <v>129.54012558162378</v>
      </c>
    </row>
    <row r="17" spans="2:3" ht="26.25" x14ac:dyDescent="0.25">
      <c r="B17" s="724" t="s">
        <v>659</v>
      </c>
      <c r="C17" s="723">
        <v>123.82061134513816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46"/>
  <sheetViews>
    <sheetView topLeftCell="A7" workbookViewId="0">
      <selection activeCell="D50" sqref="D50"/>
    </sheetView>
  </sheetViews>
  <sheetFormatPr defaultRowHeight="12.75" x14ac:dyDescent="0.2"/>
  <cols>
    <col min="1" max="1" width="9.140625" style="98"/>
    <col min="2" max="2" width="12.42578125" style="98" customWidth="1"/>
    <col min="3" max="3" width="12" style="98" customWidth="1"/>
    <col min="4" max="4" width="11.140625" style="98" customWidth="1"/>
    <col min="5" max="5" width="11.42578125" style="98" customWidth="1"/>
    <col min="6" max="6" width="14.28515625" style="98" customWidth="1"/>
    <col min="7" max="7" width="13.28515625" style="98" customWidth="1"/>
    <col min="8" max="8" width="13.7109375" style="98" customWidth="1"/>
    <col min="9" max="16384" width="9.140625" style="98"/>
  </cols>
  <sheetData>
    <row r="1" spans="1:8" ht="17.25" customHeight="1" x14ac:dyDescent="0.2">
      <c r="A1" s="564" t="s">
        <v>548</v>
      </c>
      <c r="B1" s="615"/>
      <c r="C1" s="616"/>
      <c r="D1" s="616"/>
      <c r="E1" s="615"/>
      <c r="F1" s="615"/>
      <c r="G1" s="616"/>
      <c r="H1" s="615"/>
    </row>
    <row r="2" spans="1:8" ht="17.25" customHeight="1" x14ac:dyDescent="0.2">
      <c r="A2" s="566" t="s">
        <v>360</v>
      </c>
      <c r="B2" s="335"/>
      <c r="C2" s="617"/>
      <c r="D2" s="617"/>
      <c r="E2" s="335"/>
      <c r="F2" s="335"/>
      <c r="G2" s="616"/>
      <c r="H2" s="615"/>
    </row>
    <row r="3" spans="1:8" ht="17.25" customHeight="1" x14ac:dyDescent="0.2">
      <c r="A3" s="1053"/>
      <c r="B3" s="1054" t="s">
        <v>361</v>
      </c>
      <c r="C3" s="1054"/>
      <c r="D3" s="1054"/>
      <c r="E3" s="1054"/>
      <c r="F3" s="1054" t="s">
        <v>362</v>
      </c>
      <c r="G3" s="1054"/>
      <c r="H3" s="1055"/>
    </row>
    <row r="4" spans="1:8" ht="17.25" customHeight="1" x14ac:dyDescent="0.2">
      <c r="A4" s="1053"/>
      <c r="B4" s="1054"/>
      <c r="C4" s="1054"/>
      <c r="D4" s="1054"/>
      <c r="E4" s="1054"/>
      <c r="F4" s="1054"/>
      <c r="G4" s="1054"/>
      <c r="H4" s="1055"/>
    </row>
    <row r="5" spans="1:8" ht="44.25" customHeight="1" x14ac:dyDescent="0.2">
      <c r="A5" s="1053"/>
      <c r="B5" s="1056" t="s">
        <v>677</v>
      </c>
      <c r="C5" s="1059" t="s">
        <v>678</v>
      </c>
      <c r="D5" s="1059" t="s">
        <v>679</v>
      </c>
      <c r="E5" s="968" t="s">
        <v>363</v>
      </c>
      <c r="F5" s="1062" t="s">
        <v>677</v>
      </c>
      <c r="G5" s="1059" t="s">
        <v>680</v>
      </c>
      <c r="H5" s="1065" t="s">
        <v>364</v>
      </c>
    </row>
    <row r="6" spans="1:8" ht="23.25" customHeight="1" x14ac:dyDescent="0.2">
      <c r="A6" s="1053"/>
      <c r="B6" s="1057"/>
      <c r="C6" s="1060"/>
      <c r="D6" s="1060"/>
      <c r="E6" s="969"/>
      <c r="F6" s="1063"/>
      <c r="G6" s="1060"/>
      <c r="H6" s="1066"/>
    </row>
    <row r="7" spans="1:8" ht="23.25" customHeight="1" x14ac:dyDescent="0.2">
      <c r="A7" s="1053"/>
      <c r="B7" s="1058"/>
      <c r="C7" s="1061"/>
      <c r="D7" s="1061"/>
      <c r="E7" s="970"/>
      <c r="F7" s="1064"/>
      <c r="G7" s="1061"/>
      <c r="H7" s="1067"/>
    </row>
    <row r="8" spans="1:8" x14ac:dyDescent="0.2">
      <c r="A8" s="447">
        <v>2013</v>
      </c>
      <c r="B8" s="378">
        <v>211</v>
      </c>
      <c r="C8" s="393">
        <v>8264</v>
      </c>
      <c r="D8" s="393">
        <v>23482</v>
      </c>
      <c r="E8" s="378">
        <v>8734</v>
      </c>
      <c r="F8" s="393">
        <v>14780</v>
      </c>
      <c r="G8" s="393">
        <v>457</v>
      </c>
      <c r="H8" s="378" t="s">
        <v>127</v>
      </c>
    </row>
    <row r="9" spans="1:8" x14ac:dyDescent="0.2">
      <c r="A9" s="447">
        <v>2014</v>
      </c>
      <c r="B9" s="378">
        <v>173</v>
      </c>
      <c r="C9" s="393">
        <v>9133</v>
      </c>
      <c r="D9" s="393">
        <v>22248</v>
      </c>
      <c r="E9" s="393">
        <v>27734</v>
      </c>
      <c r="F9" s="393">
        <v>12332</v>
      </c>
      <c r="G9" s="393">
        <v>432</v>
      </c>
      <c r="H9" s="378" t="s">
        <v>127</v>
      </c>
    </row>
    <row r="10" spans="1:8" x14ac:dyDescent="0.2">
      <c r="A10" s="447">
        <v>2015</v>
      </c>
      <c r="B10" s="378">
        <v>178</v>
      </c>
      <c r="C10" s="393">
        <v>6736</v>
      </c>
      <c r="D10" s="393">
        <v>24035</v>
      </c>
      <c r="E10" s="393">
        <v>22793</v>
      </c>
      <c r="F10" s="393">
        <v>12580</v>
      </c>
      <c r="G10" s="393">
        <v>405</v>
      </c>
      <c r="H10" s="378" t="s">
        <v>127</v>
      </c>
    </row>
    <row r="11" spans="1:8" x14ac:dyDescent="0.2">
      <c r="A11" s="447">
        <v>2016</v>
      </c>
      <c r="B11" s="378">
        <v>160</v>
      </c>
      <c r="C11" s="393">
        <v>5648</v>
      </c>
      <c r="D11" s="393">
        <v>22820</v>
      </c>
      <c r="E11" s="393">
        <v>21697</v>
      </c>
      <c r="F11" s="393">
        <v>11300</v>
      </c>
      <c r="G11" s="393">
        <v>373</v>
      </c>
      <c r="H11" s="378" t="s">
        <v>127</v>
      </c>
    </row>
    <row r="12" spans="1:8" x14ac:dyDescent="0.2">
      <c r="A12" s="447">
        <v>2017</v>
      </c>
      <c r="B12" s="378">
        <v>117</v>
      </c>
      <c r="C12" s="393">
        <v>6177</v>
      </c>
      <c r="D12" s="393">
        <v>23200</v>
      </c>
      <c r="E12" s="393">
        <v>20761</v>
      </c>
      <c r="F12" s="393">
        <v>7650</v>
      </c>
      <c r="G12" s="393">
        <v>410</v>
      </c>
      <c r="H12" s="378" t="s">
        <v>127</v>
      </c>
    </row>
    <row r="13" spans="1:8" x14ac:dyDescent="0.2">
      <c r="A13" s="447"/>
      <c r="B13" s="378"/>
      <c r="C13" s="393"/>
      <c r="D13" s="393"/>
      <c r="E13" s="393"/>
      <c r="F13" s="393"/>
      <c r="G13" s="393"/>
      <c r="H13" s="378"/>
    </row>
    <row r="14" spans="1:8" x14ac:dyDescent="0.2">
      <c r="A14" s="394">
        <v>2016</v>
      </c>
      <c r="B14" s="395"/>
      <c r="C14" s="395"/>
      <c r="D14" s="395"/>
      <c r="E14" s="395"/>
      <c r="F14" s="395"/>
      <c r="G14" s="395"/>
      <c r="H14" s="394"/>
    </row>
    <row r="15" spans="1:8" x14ac:dyDescent="0.2">
      <c r="A15" s="394" t="s">
        <v>18</v>
      </c>
      <c r="B15" s="395">
        <v>38</v>
      </c>
      <c r="C15" s="396">
        <v>1423</v>
      </c>
      <c r="D15" s="396">
        <v>6209</v>
      </c>
      <c r="E15" s="396">
        <v>4465</v>
      </c>
      <c r="F15" s="396">
        <v>2700</v>
      </c>
      <c r="G15" s="395">
        <v>96</v>
      </c>
      <c r="H15" s="394" t="s">
        <v>127</v>
      </c>
    </row>
    <row r="16" spans="1:8" x14ac:dyDescent="0.2">
      <c r="A16" s="394"/>
      <c r="B16" s="395"/>
      <c r="C16" s="395"/>
      <c r="D16" s="395"/>
      <c r="E16" s="395"/>
      <c r="F16" s="395"/>
      <c r="G16" s="395"/>
      <c r="H16" s="394"/>
    </row>
    <row r="17" spans="1:8" x14ac:dyDescent="0.2">
      <c r="A17" s="394">
        <v>2017</v>
      </c>
      <c r="B17" s="395"/>
      <c r="C17" s="395"/>
      <c r="D17" s="395"/>
      <c r="E17" s="395"/>
      <c r="F17" s="395"/>
      <c r="G17" s="395"/>
      <c r="H17" s="394"/>
    </row>
    <row r="18" spans="1:8" x14ac:dyDescent="0.2">
      <c r="A18" s="394" t="s">
        <v>15</v>
      </c>
      <c r="B18" s="395">
        <v>28</v>
      </c>
      <c r="C18" s="395">
        <v>1348</v>
      </c>
      <c r="D18" s="395">
        <v>5781</v>
      </c>
      <c r="E18" s="395">
        <v>3478</v>
      </c>
      <c r="F18" s="395">
        <v>1860</v>
      </c>
      <c r="G18" s="395">
        <v>88</v>
      </c>
      <c r="H18" s="394" t="s">
        <v>127</v>
      </c>
    </row>
    <row r="19" spans="1:8" x14ac:dyDescent="0.2">
      <c r="A19" s="394" t="s">
        <v>16</v>
      </c>
      <c r="B19" s="395">
        <v>29</v>
      </c>
      <c r="C19" s="395">
        <v>1498</v>
      </c>
      <c r="D19" s="395">
        <v>5937</v>
      </c>
      <c r="E19" s="395">
        <v>6019</v>
      </c>
      <c r="F19" s="395">
        <v>1850</v>
      </c>
      <c r="G19" s="395">
        <v>102</v>
      </c>
      <c r="H19" s="394" t="s">
        <v>127</v>
      </c>
    </row>
    <row r="20" spans="1:8" x14ac:dyDescent="0.2">
      <c r="A20" s="394" t="s">
        <v>17</v>
      </c>
      <c r="B20" s="395">
        <v>31</v>
      </c>
      <c r="C20" s="395">
        <v>1670</v>
      </c>
      <c r="D20" s="395">
        <v>5263</v>
      </c>
      <c r="E20" s="395">
        <v>7185</v>
      </c>
      <c r="F20" s="395">
        <v>1850</v>
      </c>
      <c r="G20" s="353">
        <v>117</v>
      </c>
      <c r="H20" s="394" t="s">
        <v>127</v>
      </c>
    </row>
    <row r="21" spans="1:8" x14ac:dyDescent="0.2">
      <c r="A21" s="394" t="s">
        <v>18</v>
      </c>
      <c r="B21" s="395">
        <v>29</v>
      </c>
      <c r="C21" s="396">
        <v>1656</v>
      </c>
      <c r="D21" s="396">
        <v>6078</v>
      </c>
      <c r="E21" s="396">
        <v>4079</v>
      </c>
      <c r="F21" s="396">
        <v>2090</v>
      </c>
      <c r="G21" s="395">
        <v>103</v>
      </c>
      <c r="H21" s="394" t="s">
        <v>127</v>
      </c>
    </row>
    <row r="22" spans="1:8" x14ac:dyDescent="0.2">
      <c r="A22" s="394"/>
      <c r="B22" s="395"/>
      <c r="C22" s="396"/>
      <c r="D22" s="396"/>
      <c r="E22" s="396"/>
      <c r="F22" s="396"/>
      <c r="G22" s="395"/>
      <c r="H22" s="394"/>
    </row>
    <row r="23" spans="1:8" x14ac:dyDescent="0.2">
      <c r="A23" s="457">
        <v>2018</v>
      </c>
      <c r="B23" s="395"/>
      <c r="C23" s="396"/>
      <c r="D23" s="396"/>
      <c r="E23" s="396"/>
      <c r="F23" s="396"/>
      <c r="G23" s="395"/>
      <c r="H23" s="394"/>
    </row>
    <row r="24" spans="1:8" x14ac:dyDescent="0.2">
      <c r="A24" s="482" t="s">
        <v>15</v>
      </c>
      <c r="B24" s="395">
        <v>30</v>
      </c>
      <c r="C24" s="396">
        <v>1297</v>
      </c>
      <c r="D24" s="396">
        <v>5464</v>
      </c>
      <c r="E24" s="396">
        <v>3052</v>
      </c>
      <c r="F24" s="396">
        <v>2162</v>
      </c>
      <c r="G24" s="395">
        <v>85</v>
      </c>
      <c r="H24" s="394" t="s">
        <v>127</v>
      </c>
    </row>
    <row r="25" spans="1:8" x14ac:dyDescent="0.2">
      <c r="A25" s="482" t="s">
        <v>16</v>
      </c>
      <c r="B25" s="395">
        <v>32</v>
      </c>
      <c r="C25" s="806">
        <v>1855</v>
      </c>
      <c r="D25" s="806">
        <v>5341</v>
      </c>
      <c r="E25" s="396">
        <v>5735</v>
      </c>
      <c r="F25" s="396">
        <v>2145</v>
      </c>
      <c r="G25" s="395">
        <v>88</v>
      </c>
      <c r="H25" s="394" t="s">
        <v>127</v>
      </c>
    </row>
    <row r="26" spans="1:8" x14ac:dyDescent="0.2">
      <c r="A26" s="482" t="s">
        <v>17</v>
      </c>
      <c r="B26" s="395">
        <v>39</v>
      </c>
      <c r="C26" s="806">
        <v>2921</v>
      </c>
      <c r="D26" s="806">
        <v>4802</v>
      </c>
      <c r="E26" s="396">
        <v>8863</v>
      </c>
      <c r="F26" s="396">
        <v>2761</v>
      </c>
      <c r="G26" s="353">
        <v>100</v>
      </c>
      <c r="H26" s="394" t="s">
        <v>127</v>
      </c>
    </row>
    <row r="27" spans="1:8" ht="25.5" x14ac:dyDescent="0.2">
      <c r="A27" s="398" t="s">
        <v>587</v>
      </c>
      <c r="B27" s="398"/>
      <c r="C27" s="399"/>
      <c r="D27" s="399"/>
      <c r="E27" s="398"/>
      <c r="F27" s="398"/>
      <c r="G27" s="399"/>
      <c r="H27" s="398"/>
    </row>
    <row r="28" spans="1:8" x14ac:dyDescent="0.2">
      <c r="A28" s="447">
        <v>2013</v>
      </c>
      <c r="B28" s="400">
        <v>65.7</v>
      </c>
      <c r="C28" s="401">
        <v>99.6</v>
      </c>
      <c r="D28" s="401">
        <v>96.4</v>
      </c>
      <c r="E28" s="400">
        <v>136.5</v>
      </c>
      <c r="F28" s="401">
        <v>65.2</v>
      </c>
      <c r="G28" s="401">
        <v>81.2</v>
      </c>
      <c r="H28" s="378" t="s">
        <v>127</v>
      </c>
    </row>
    <row r="29" spans="1:8" x14ac:dyDescent="0.2">
      <c r="A29" s="447">
        <v>2014</v>
      </c>
      <c r="B29" s="400">
        <v>82</v>
      </c>
      <c r="C29" s="402">
        <v>110.5</v>
      </c>
      <c r="D29" s="402">
        <v>94.5</v>
      </c>
      <c r="E29" s="400">
        <v>317.54064575223265</v>
      </c>
      <c r="F29" s="401">
        <v>83.369418132611642</v>
      </c>
      <c r="G29" s="401">
        <v>94.5</v>
      </c>
      <c r="H29" s="378" t="s">
        <v>127</v>
      </c>
    </row>
    <row r="30" spans="1:8" x14ac:dyDescent="0.2">
      <c r="A30" s="447">
        <v>2015</v>
      </c>
      <c r="B30" s="378">
        <v>102.9</v>
      </c>
      <c r="C30" s="393">
        <v>73.8</v>
      </c>
      <c r="D30" s="401">
        <v>108</v>
      </c>
      <c r="E30" s="378">
        <v>82.2</v>
      </c>
      <c r="F30" s="393">
        <v>102.1</v>
      </c>
      <c r="G30" s="393">
        <v>93.8</v>
      </c>
      <c r="H30" s="378" t="s">
        <v>127</v>
      </c>
    </row>
    <row r="31" spans="1:8" x14ac:dyDescent="0.2">
      <c r="A31" s="447">
        <v>2016</v>
      </c>
      <c r="B31" s="378">
        <v>89.9</v>
      </c>
      <c r="C31" s="393">
        <v>83.8</v>
      </c>
      <c r="D31" s="401">
        <v>94.9</v>
      </c>
      <c r="E31" s="378">
        <v>95.2</v>
      </c>
      <c r="F31" s="393">
        <v>89.8</v>
      </c>
      <c r="G31" s="393">
        <v>91.6</v>
      </c>
      <c r="H31" s="378" t="s">
        <v>127</v>
      </c>
    </row>
    <row r="32" spans="1:8" x14ac:dyDescent="0.2">
      <c r="A32" s="447">
        <v>2017</v>
      </c>
      <c r="B32" s="378">
        <v>73.099999999999994</v>
      </c>
      <c r="C32" s="393">
        <v>109.4</v>
      </c>
      <c r="D32" s="401">
        <v>101.7</v>
      </c>
      <c r="E32" s="378">
        <v>95.7</v>
      </c>
      <c r="F32" s="393">
        <v>67.7</v>
      </c>
      <c r="G32" s="393">
        <v>109.9</v>
      </c>
      <c r="H32" s="378" t="s">
        <v>127</v>
      </c>
    </row>
    <row r="33" spans="1:11" x14ac:dyDescent="0.2">
      <c r="A33" s="395"/>
      <c r="B33" s="403"/>
      <c r="C33" s="403"/>
      <c r="D33" s="403"/>
      <c r="E33" s="403"/>
      <c r="F33" s="403"/>
      <c r="G33" s="403"/>
      <c r="H33" s="395"/>
    </row>
    <row r="34" spans="1:11" x14ac:dyDescent="0.2">
      <c r="A34" s="395">
        <v>2016</v>
      </c>
      <c r="B34" s="395"/>
      <c r="C34" s="396"/>
      <c r="D34" s="396"/>
      <c r="E34" s="395"/>
      <c r="F34" s="395"/>
      <c r="G34" s="396"/>
      <c r="H34" s="395"/>
    </row>
    <row r="35" spans="1:11" x14ac:dyDescent="0.2">
      <c r="A35" s="394" t="s">
        <v>18</v>
      </c>
      <c r="B35" s="395">
        <v>88.4</v>
      </c>
      <c r="C35" s="396">
        <v>98.5</v>
      </c>
      <c r="D35" s="396">
        <v>96.2</v>
      </c>
      <c r="E35" s="395">
        <v>96.6</v>
      </c>
      <c r="F35" s="395">
        <v>87.7</v>
      </c>
      <c r="G35" s="402">
        <v>97</v>
      </c>
      <c r="H35" s="394" t="s">
        <v>127</v>
      </c>
    </row>
    <row r="36" spans="1:11" x14ac:dyDescent="0.2">
      <c r="A36" s="395"/>
      <c r="B36" s="405"/>
      <c r="C36" s="405"/>
      <c r="D36" s="405"/>
      <c r="E36" s="405"/>
      <c r="F36" s="405"/>
      <c r="G36" s="405"/>
      <c r="H36" s="395"/>
    </row>
    <row r="37" spans="1:11" x14ac:dyDescent="0.2">
      <c r="A37" s="395">
        <v>2017</v>
      </c>
      <c r="B37" s="405"/>
      <c r="C37" s="405"/>
      <c r="D37" s="405"/>
      <c r="E37" s="405"/>
      <c r="F37" s="405"/>
      <c r="G37" s="405"/>
      <c r="H37" s="405"/>
    </row>
    <row r="38" spans="1:11" x14ac:dyDescent="0.2">
      <c r="A38" s="394" t="s">
        <v>15</v>
      </c>
      <c r="B38" s="487">
        <v>70</v>
      </c>
      <c r="C38" s="396">
        <v>94.5</v>
      </c>
      <c r="D38" s="396">
        <v>92.7</v>
      </c>
      <c r="E38" s="396">
        <v>93.5</v>
      </c>
      <c r="F38" s="396">
        <v>65.599999999999994</v>
      </c>
      <c r="G38" s="396">
        <v>79.8</v>
      </c>
      <c r="H38" s="397" t="s">
        <v>127</v>
      </c>
    </row>
    <row r="39" spans="1:11" x14ac:dyDescent="0.2">
      <c r="A39" s="394" t="s">
        <v>16</v>
      </c>
      <c r="B39" s="402">
        <v>69</v>
      </c>
      <c r="C39" s="402">
        <v>111.1</v>
      </c>
      <c r="D39" s="402">
        <v>100.9</v>
      </c>
      <c r="E39" s="402">
        <v>101.2</v>
      </c>
      <c r="F39" s="402">
        <v>63</v>
      </c>
      <c r="G39" s="402">
        <v>115.6</v>
      </c>
      <c r="H39" s="397" t="s">
        <v>127</v>
      </c>
      <c r="I39" s="353"/>
      <c r="J39" s="353"/>
      <c r="K39" s="353"/>
    </row>
    <row r="40" spans="1:11" x14ac:dyDescent="0.2">
      <c r="A40" s="394" t="s">
        <v>17</v>
      </c>
      <c r="B40" s="405">
        <v>77.5</v>
      </c>
      <c r="C40" s="405">
        <v>114.4</v>
      </c>
      <c r="D40" s="405">
        <v>102.9</v>
      </c>
      <c r="E40" s="405">
        <v>95</v>
      </c>
      <c r="F40" s="405">
        <v>65.400000000000006</v>
      </c>
      <c r="G40" s="405">
        <v>111.7</v>
      </c>
      <c r="H40" s="397" t="s">
        <v>127</v>
      </c>
      <c r="I40" s="353"/>
      <c r="J40" s="353"/>
      <c r="K40" s="353"/>
    </row>
    <row r="41" spans="1:11" x14ac:dyDescent="0.2">
      <c r="A41" s="394" t="s">
        <v>18</v>
      </c>
      <c r="B41" s="402">
        <v>75</v>
      </c>
      <c r="C41" s="396">
        <v>116.4</v>
      </c>
      <c r="D41" s="396">
        <v>97.9</v>
      </c>
      <c r="E41" s="395">
        <v>91.4</v>
      </c>
      <c r="F41" s="395">
        <v>77.400000000000006</v>
      </c>
      <c r="G41" s="402">
        <v>107.7</v>
      </c>
      <c r="H41" s="397" t="s">
        <v>127</v>
      </c>
      <c r="I41" s="353"/>
      <c r="J41" s="353"/>
      <c r="K41" s="353"/>
    </row>
    <row r="42" spans="1:11" x14ac:dyDescent="0.2">
      <c r="A42" s="353"/>
      <c r="B42" s="353"/>
      <c r="C42" s="353"/>
      <c r="D42" s="353"/>
      <c r="E42" s="353"/>
      <c r="F42" s="353"/>
      <c r="G42" s="353"/>
      <c r="H42" s="353"/>
    </row>
    <row r="43" spans="1:11" x14ac:dyDescent="0.2">
      <c r="A43" s="457">
        <v>2018</v>
      </c>
    </row>
    <row r="44" spans="1:11" x14ac:dyDescent="0.2">
      <c r="A44" s="482" t="s">
        <v>15</v>
      </c>
      <c r="B44" s="618">
        <v>107.1</v>
      </c>
      <c r="C44" s="618">
        <v>96.2</v>
      </c>
      <c r="D44" s="618">
        <v>94.5</v>
      </c>
      <c r="E44" s="618">
        <v>87.8</v>
      </c>
      <c r="F44" s="618">
        <v>116.2</v>
      </c>
      <c r="G44" s="618">
        <v>96.6</v>
      </c>
      <c r="H44" s="725" t="s">
        <v>127</v>
      </c>
    </row>
    <row r="45" spans="1:11" x14ac:dyDescent="0.2">
      <c r="A45" s="482" t="s">
        <v>16</v>
      </c>
      <c r="B45" s="618">
        <v>110.3</v>
      </c>
      <c r="C45" s="618">
        <v>121.8</v>
      </c>
      <c r="D45" s="618">
        <v>87.5</v>
      </c>
      <c r="E45" s="618">
        <v>95.1</v>
      </c>
      <c r="F45" s="618">
        <v>116</v>
      </c>
      <c r="G45" s="618">
        <v>88.5</v>
      </c>
      <c r="H45" s="725"/>
    </row>
    <row r="46" spans="1:11" x14ac:dyDescent="0.2">
      <c r="A46" s="727" t="s">
        <v>17</v>
      </c>
      <c r="B46" s="886">
        <v>125.8</v>
      </c>
      <c r="C46" s="886">
        <v>131.69999999999999</v>
      </c>
      <c r="D46" s="886">
        <v>90.3</v>
      </c>
      <c r="E46" s="886">
        <v>123.6</v>
      </c>
      <c r="F46" s="886">
        <v>149.19999999999999</v>
      </c>
      <c r="G46" s="886">
        <v>84.4</v>
      </c>
      <c r="H46" s="728" t="s">
        <v>127</v>
      </c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3"/>
  <sheetViews>
    <sheetView topLeftCell="A13" workbookViewId="0">
      <selection activeCell="F47" sqref="F47"/>
    </sheetView>
  </sheetViews>
  <sheetFormatPr defaultRowHeight="12.75" x14ac:dyDescent="0.2"/>
  <cols>
    <col min="1" max="1" width="9.140625" style="98"/>
    <col min="2" max="2" width="11.85546875" style="98" customWidth="1"/>
    <col min="3" max="3" width="11.140625" style="98" customWidth="1"/>
    <col min="4" max="4" width="9.28515625" style="98" bestFit="1" customWidth="1"/>
    <col min="5" max="5" width="11.85546875" style="98" customWidth="1"/>
    <col min="6" max="6" width="10" style="98" bestFit="1" customWidth="1"/>
    <col min="7" max="7" width="11.42578125" style="98" customWidth="1"/>
    <col min="8" max="16384" width="9.140625" style="98"/>
  </cols>
  <sheetData>
    <row r="1" spans="1:7" x14ac:dyDescent="0.2">
      <c r="A1" s="564" t="s">
        <v>547</v>
      </c>
      <c r="B1" s="615"/>
      <c r="C1" s="615"/>
      <c r="D1" s="615"/>
      <c r="E1" s="615"/>
      <c r="F1" s="615"/>
      <c r="G1" s="615"/>
    </row>
    <row r="2" spans="1:7" x14ac:dyDescent="0.2">
      <c r="A2" s="619" t="s">
        <v>365</v>
      </c>
      <c r="B2" s="615"/>
      <c r="C2" s="615"/>
      <c r="D2" s="615"/>
      <c r="E2" s="615"/>
      <c r="F2" s="615"/>
      <c r="G2" s="615"/>
    </row>
    <row r="3" spans="1:7" ht="27" customHeight="1" x14ac:dyDescent="0.2">
      <c r="A3" s="1053"/>
      <c r="B3" s="1055" t="s">
        <v>366</v>
      </c>
      <c r="C3" s="1068"/>
      <c r="D3" s="1069"/>
      <c r="E3" s="1054" t="s">
        <v>375</v>
      </c>
      <c r="F3" s="1054"/>
      <c r="G3" s="1055"/>
    </row>
    <row r="4" spans="1:7" ht="51" x14ac:dyDescent="0.2">
      <c r="A4" s="1053"/>
      <c r="B4" s="620" t="s">
        <v>367</v>
      </c>
      <c r="C4" s="620" t="s">
        <v>368</v>
      </c>
      <c r="D4" s="620" t="s">
        <v>363</v>
      </c>
      <c r="E4" s="620" t="s">
        <v>367</v>
      </c>
      <c r="F4" s="620" t="s">
        <v>368</v>
      </c>
      <c r="G4" s="621" t="s">
        <v>363</v>
      </c>
    </row>
    <row r="5" spans="1:7" x14ac:dyDescent="0.2">
      <c r="A5" s="230">
        <v>2013</v>
      </c>
      <c r="B5" s="115">
        <v>5191</v>
      </c>
      <c r="C5" s="115">
        <v>2444</v>
      </c>
      <c r="D5" s="115" t="s">
        <v>127</v>
      </c>
      <c r="E5" s="115">
        <v>455</v>
      </c>
      <c r="F5" s="406">
        <v>1101</v>
      </c>
      <c r="G5" s="115" t="s">
        <v>127</v>
      </c>
    </row>
    <row r="6" spans="1:7" x14ac:dyDescent="0.2">
      <c r="A6" s="230">
        <v>2014</v>
      </c>
      <c r="B6" s="115">
        <v>5009</v>
      </c>
      <c r="C6" s="406">
        <v>2665</v>
      </c>
      <c r="D6" s="406" t="s">
        <v>127</v>
      </c>
      <c r="E6" s="406">
        <v>428</v>
      </c>
      <c r="F6" s="406">
        <v>1223</v>
      </c>
      <c r="G6" s="115" t="s">
        <v>127</v>
      </c>
    </row>
    <row r="7" spans="1:7" x14ac:dyDescent="0.2">
      <c r="A7" s="230">
        <v>2015</v>
      </c>
      <c r="B7" s="115">
        <v>4964</v>
      </c>
      <c r="C7" s="406">
        <v>3749</v>
      </c>
      <c r="D7" s="406" t="s">
        <v>127</v>
      </c>
      <c r="E7" s="406">
        <v>451</v>
      </c>
      <c r="F7" s="406">
        <v>1319</v>
      </c>
      <c r="G7" s="115" t="s">
        <v>127</v>
      </c>
    </row>
    <row r="8" spans="1:7" x14ac:dyDescent="0.2">
      <c r="A8" s="230">
        <v>2016</v>
      </c>
      <c r="B8" s="115">
        <v>4416</v>
      </c>
      <c r="C8" s="406">
        <v>3520</v>
      </c>
      <c r="D8" s="406" t="s">
        <v>127</v>
      </c>
      <c r="E8" s="406">
        <v>374</v>
      </c>
      <c r="F8" s="406">
        <v>1342</v>
      </c>
      <c r="G8" s="115" t="s">
        <v>127</v>
      </c>
    </row>
    <row r="9" spans="1:7" x14ac:dyDescent="0.2">
      <c r="A9" s="230">
        <v>2017</v>
      </c>
      <c r="B9" s="115">
        <v>4529</v>
      </c>
      <c r="C9" s="406">
        <v>4022</v>
      </c>
      <c r="D9" s="406" t="s">
        <v>127</v>
      </c>
      <c r="E9" s="406">
        <v>386</v>
      </c>
      <c r="F9" s="406">
        <v>1551</v>
      </c>
      <c r="G9" s="115" t="s">
        <v>127</v>
      </c>
    </row>
    <row r="10" spans="1:7" x14ac:dyDescent="0.2">
      <c r="A10" s="407"/>
      <c r="B10" s="115"/>
      <c r="C10" s="406"/>
      <c r="D10" s="406"/>
      <c r="E10" s="406"/>
      <c r="F10" s="406"/>
      <c r="G10" s="115"/>
    </row>
    <row r="11" spans="1:7" x14ac:dyDescent="0.2">
      <c r="A11" s="622">
        <v>2016</v>
      </c>
      <c r="B11" s="407"/>
      <c r="C11" s="408"/>
      <c r="D11" s="406"/>
      <c r="E11" s="408"/>
      <c r="F11" s="408"/>
      <c r="G11" s="115"/>
    </row>
    <row r="12" spans="1:7" x14ac:dyDescent="0.2">
      <c r="A12" s="408" t="s">
        <v>18</v>
      </c>
      <c r="B12" s="408">
        <v>1151</v>
      </c>
      <c r="C12" s="408">
        <v>964</v>
      </c>
      <c r="D12" s="406" t="s">
        <v>127</v>
      </c>
      <c r="E12" s="408">
        <v>88</v>
      </c>
      <c r="F12" s="408">
        <v>373</v>
      </c>
      <c r="G12" s="406" t="s">
        <v>127</v>
      </c>
    </row>
    <row r="13" spans="1:7" x14ac:dyDescent="0.2">
      <c r="A13" s="408"/>
      <c r="B13" s="408"/>
      <c r="C13" s="408"/>
      <c r="D13" s="406"/>
      <c r="E13" s="408"/>
      <c r="F13" s="408"/>
      <c r="G13" s="406"/>
    </row>
    <row r="14" spans="1:7" x14ac:dyDescent="0.2">
      <c r="A14" s="623">
        <v>2017</v>
      </c>
      <c r="B14" s="408"/>
      <c r="C14" s="408"/>
      <c r="D14" s="406"/>
      <c r="E14" s="408"/>
      <c r="F14" s="408"/>
      <c r="G14" s="406"/>
    </row>
    <row r="15" spans="1:7" x14ac:dyDescent="0.2">
      <c r="A15" s="408" t="s">
        <v>15</v>
      </c>
      <c r="B15" s="408">
        <v>1013</v>
      </c>
      <c r="C15" s="408">
        <v>779</v>
      </c>
      <c r="D15" s="406" t="s">
        <v>127</v>
      </c>
      <c r="E15" s="408">
        <v>79</v>
      </c>
      <c r="F15" s="408">
        <v>349</v>
      </c>
      <c r="G15" s="406" t="s">
        <v>127</v>
      </c>
    </row>
    <row r="16" spans="1:7" x14ac:dyDescent="0.2">
      <c r="A16" s="408" t="s">
        <v>16</v>
      </c>
      <c r="B16" s="408">
        <v>1157</v>
      </c>
      <c r="C16" s="810">
        <v>979</v>
      </c>
      <c r="D16" s="406" t="s">
        <v>127</v>
      </c>
      <c r="E16" s="408">
        <v>104</v>
      </c>
      <c r="F16" s="810">
        <v>400</v>
      </c>
      <c r="G16" s="406" t="s">
        <v>127</v>
      </c>
    </row>
    <row r="17" spans="1:7" x14ac:dyDescent="0.2">
      <c r="A17" s="408" t="s">
        <v>17</v>
      </c>
      <c r="B17" s="408">
        <v>1237</v>
      </c>
      <c r="C17" s="408">
        <v>1091</v>
      </c>
      <c r="D17" s="406" t="s">
        <v>127</v>
      </c>
      <c r="E17" s="408">
        <v>106</v>
      </c>
      <c r="F17" s="408">
        <v>379</v>
      </c>
      <c r="G17" s="406" t="s">
        <v>127</v>
      </c>
    </row>
    <row r="18" spans="1:7" ht="12.75" customHeight="1" x14ac:dyDescent="0.2">
      <c r="A18" s="408" t="s">
        <v>18</v>
      </c>
      <c r="B18" s="408">
        <v>1122</v>
      </c>
      <c r="C18" s="408">
        <v>1134</v>
      </c>
      <c r="D18" s="406" t="s">
        <v>127</v>
      </c>
      <c r="E18" s="408">
        <v>97</v>
      </c>
      <c r="F18" s="408">
        <v>397</v>
      </c>
      <c r="G18" s="406" t="s">
        <v>127</v>
      </c>
    </row>
    <row r="19" spans="1:7" x14ac:dyDescent="0.2">
      <c r="A19" s="408"/>
      <c r="B19" s="408"/>
      <c r="C19" s="408"/>
      <c r="D19" s="406"/>
      <c r="E19" s="408"/>
      <c r="F19" s="408"/>
      <c r="G19" s="406"/>
    </row>
    <row r="20" spans="1:7" ht="12.75" customHeight="1" x14ac:dyDescent="0.2">
      <c r="A20" s="457">
        <v>2018</v>
      </c>
      <c r="B20" s="408"/>
      <c r="C20" s="408"/>
      <c r="D20" s="406"/>
      <c r="E20" s="408"/>
      <c r="F20" s="408"/>
      <c r="G20" s="406"/>
    </row>
    <row r="21" spans="1:7" x14ac:dyDescent="0.2">
      <c r="A21" s="482" t="s">
        <v>15</v>
      </c>
      <c r="B21" s="408">
        <v>1055</v>
      </c>
      <c r="C21" s="726">
        <v>806</v>
      </c>
      <c r="D21" s="406" t="s">
        <v>127</v>
      </c>
      <c r="E21" s="408">
        <v>81</v>
      </c>
      <c r="F21" s="810">
        <v>354</v>
      </c>
      <c r="G21" s="406" t="s">
        <v>127</v>
      </c>
    </row>
    <row r="22" spans="1:7" ht="32.25" customHeight="1" x14ac:dyDescent="0.2">
      <c r="A22" s="482" t="s">
        <v>16</v>
      </c>
      <c r="B22" s="408">
        <v>989</v>
      </c>
      <c r="C22" s="726">
        <v>1072</v>
      </c>
      <c r="D22" s="406" t="s">
        <v>127</v>
      </c>
      <c r="E22" s="408">
        <v>67</v>
      </c>
      <c r="F22" s="810">
        <v>383</v>
      </c>
      <c r="G22" s="406" t="s">
        <v>127</v>
      </c>
    </row>
    <row r="23" spans="1:7" x14ac:dyDescent="0.2">
      <c r="A23" s="482" t="s">
        <v>17</v>
      </c>
      <c r="B23" s="408">
        <v>1225</v>
      </c>
      <c r="C23" s="726">
        <v>850</v>
      </c>
      <c r="D23" s="406" t="s">
        <v>127</v>
      </c>
      <c r="E23" s="408">
        <v>111</v>
      </c>
      <c r="F23" s="810">
        <v>395</v>
      </c>
      <c r="G23" s="406" t="s">
        <v>127</v>
      </c>
    </row>
    <row r="24" spans="1:7" ht="12.75" customHeight="1" x14ac:dyDescent="0.2">
      <c r="A24" s="1070" t="s">
        <v>587</v>
      </c>
      <c r="B24" s="1070"/>
      <c r="C24" s="1070"/>
      <c r="D24" s="1070"/>
      <c r="E24" s="1070"/>
      <c r="F24" s="1070"/>
      <c r="G24" s="1070"/>
    </row>
    <row r="25" spans="1:7" x14ac:dyDescent="0.2">
      <c r="A25" s="230">
        <v>2013</v>
      </c>
      <c r="B25" s="409">
        <v>96.6</v>
      </c>
      <c r="C25" s="409">
        <v>118.5</v>
      </c>
      <c r="D25" s="115" t="s">
        <v>127</v>
      </c>
      <c r="E25" s="409">
        <v>99.6</v>
      </c>
      <c r="F25" s="409">
        <v>113.9</v>
      </c>
      <c r="G25" s="115" t="s">
        <v>127</v>
      </c>
    </row>
    <row r="26" spans="1:7" x14ac:dyDescent="0.2">
      <c r="A26" s="230">
        <v>2014</v>
      </c>
      <c r="B26" s="409">
        <v>96.493931805047197</v>
      </c>
      <c r="C26" s="409">
        <v>104.4</v>
      </c>
      <c r="D26" s="115" t="s">
        <v>127</v>
      </c>
      <c r="E26" s="409">
        <f>E6/E5*100</f>
        <v>94.065934065934059</v>
      </c>
      <c r="F26" s="409">
        <v>105</v>
      </c>
      <c r="G26" s="115" t="s">
        <v>127</v>
      </c>
    </row>
    <row r="27" spans="1:7" x14ac:dyDescent="0.2">
      <c r="A27" s="230">
        <v>2015</v>
      </c>
      <c r="B27" s="115">
        <v>99.1</v>
      </c>
      <c r="C27" s="409">
        <v>140.69999999999999</v>
      </c>
      <c r="D27" s="115" t="s">
        <v>127</v>
      </c>
      <c r="E27" s="115">
        <v>105.4</v>
      </c>
      <c r="F27" s="115">
        <v>107.8</v>
      </c>
      <c r="G27" s="115" t="s">
        <v>127</v>
      </c>
    </row>
    <row r="28" spans="1:7" x14ac:dyDescent="0.2">
      <c r="A28" s="230">
        <v>2016</v>
      </c>
      <c r="B28" s="409">
        <v>89</v>
      </c>
      <c r="C28" s="409">
        <v>93.9</v>
      </c>
      <c r="D28" s="115" t="s">
        <v>127</v>
      </c>
      <c r="E28" s="115">
        <v>82.9</v>
      </c>
      <c r="F28" s="115">
        <v>101.7</v>
      </c>
      <c r="G28" s="115" t="s">
        <v>127</v>
      </c>
    </row>
    <row r="29" spans="1:7" x14ac:dyDescent="0.2">
      <c r="A29" s="230">
        <v>2017</v>
      </c>
      <c r="B29" s="409">
        <v>102.6</v>
      </c>
      <c r="C29" s="409">
        <v>114.3</v>
      </c>
      <c r="D29" s="115" t="s">
        <v>127</v>
      </c>
      <c r="E29" s="115">
        <v>103.2</v>
      </c>
      <c r="F29" s="115">
        <v>115.6</v>
      </c>
      <c r="G29" s="115" t="s">
        <v>127</v>
      </c>
    </row>
    <row r="30" spans="1:7" x14ac:dyDescent="0.2">
      <c r="A30" s="394"/>
      <c r="B30" s="405"/>
      <c r="C30" s="405"/>
      <c r="D30" s="405"/>
      <c r="E30" s="405"/>
      <c r="F30" s="405"/>
      <c r="G30" s="410"/>
    </row>
    <row r="31" spans="1:7" x14ac:dyDescent="0.2">
      <c r="A31" s="622">
        <v>2016</v>
      </c>
      <c r="B31" s="101"/>
      <c r="C31" s="101"/>
      <c r="D31" s="101"/>
      <c r="E31" s="101"/>
      <c r="F31" s="101"/>
      <c r="G31" s="101"/>
    </row>
    <row r="32" spans="1:7" x14ac:dyDescent="0.2">
      <c r="A32" s="394" t="s">
        <v>18</v>
      </c>
      <c r="B32" s="405">
        <v>115</v>
      </c>
      <c r="C32" s="395">
        <v>97.9</v>
      </c>
      <c r="D32" s="397" t="s">
        <v>127</v>
      </c>
      <c r="E32" s="405">
        <v>96.7</v>
      </c>
      <c r="F32" s="395">
        <v>120.3</v>
      </c>
      <c r="G32" s="394" t="s">
        <v>127</v>
      </c>
    </row>
    <row r="33" spans="1:7" x14ac:dyDescent="0.2">
      <c r="A33" s="395"/>
      <c r="B33" s="405"/>
      <c r="C33" s="405"/>
      <c r="D33" s="405"/>
      <c r="E33" s="405"/>
      <c r="F33" s="405"/>
      <c r="G33" s="405"/>
    </row>
    <row r="34" spans="1:7" x14ac:dyDescent="0.2">
      <c r="A34" s="624">
        <v>2017</v>
      </c>
      <c r="B34" s="400"/>
      <c r="C34" s="400"/>
      <c r="D34" s="400"/>
      <c r="E34" s="400"/>
      <c r="F34" s="400"/>
      <c r="G34" s="400"/>
    </row>
    <row r="35" spans="1:7" x14ac:dyDescent="0.2">
      <c r="A35" s="394" t="s">
        <v>15</v>
      </c>
      <c r="B35" s="811">
        <v>117.7</v>
      </c>
      <c r="C35" s="811">
        <v>74.400000000000006</v>
      </c>
      <c r="D35" s="812" t="s">
        <v>127</v>
      </c>
      <c r="E35" s="811">
        <v>110.3</v>
      </c>
      <c r="F35" s="811">
        <v>84.9</v>
      </c>
      <c r="G35" s="812" t="s">
        <v>127</v>
      </c>
    </row>
    <row r="36" spans="1:7" x14ac:dyDescent="0.2">
      <c r="A36" s="394" t="s">
        <v>16</v>
      </c>
      <c r="B36" s="402">
        <v>99.7</v>
      </c>
      <c r="C36" s="402">
        <v>126.9</v>
      </c>
      <c r="D36" s="397" t="s">
        <v>127</v>
      </c>
      <c r="E36" s="402">
        <v>97.9</v>
      </c>
      <c r="F36" s="402">
        <v>115.7</v>
      </c>
      <c r="G36" s="394" t="s">
        <v>127</v>
      </c>
    </row>
    <row r="37" spans="1:7" s="353" customFormat="1" x14ac:dyDescent="0.2">
      <c r="A37" s="394" t="s">
        <v>17</v>
      </c>
      <c r="B37" s="405">
        <v>99.5</v>
      </c>
      <c r="C37" s="405">
        <v>115.5</v>
      </c>
      <c r="D37" s="397" t="s">
        <v>127</v>
      </c>
      <c r="E37" s="405">
        <v>98.2</v>
      </c>
      <c r="F37" s="405">
        <v>107.2</v>
      </c>
      <c r="G37" s="394" t="s">
        <v>127</v>
      </c>
    </row>
    <row r="38" spans="1:7" s="353" customFormat="1" x14ac:dyDescent="0.2">
      <c r="A38" s="394" t="s">
        <v>18</v>
      </c>
      <c r="B38" s="405">
        <v>97.5</v>
      </c>
      <c r="C38" s="395">
        <v>113.3</v>
      </c>
      <c r="D38" s="397" t="s">
        <v>127</v>
      </c>
      <c r="E38" s="405">
        <v>110</v>
      </c>
      <c r="F38" s="405">
        <v>100</v>
      </c>
      <c r="G38" s="394" t="s">
        <v>127</v>
      </c>
    </row>
    <row r="39" spans="1:7" x14ac:dyDescent="0.2">
      <c r="A39" s="353"/>
      <c r="B39" s="353"/>
      <c r="C39" s="353"/>
      <c r="D39" s="353"/>
      <c r="E39" s="353"/>
      <c r="F39" s="353"/>
      <c r="G39" s="353"/>
    </row>
    <row r="40" spans="1:7" x14ac:dyDescent="0.2">
      <c r="A40" s="457">
        <v>2018</v>
      </c>
    </row>
    <row r="41" spans="1:7" x14ac:dyDescent="0.2">
      <c r="A41" s="482" t="s">
        <v>15</v>
      </c>
      <c r="B41" s="98">
        <v>104.1</v>
      </c>
      <c r="C41" s="98">
        <v>103.5</v>
      </c>
      <c r="D41" s="813" t="s">
        <v>127</v>
      </c>
      <c r="E41" s="98">
        <v>102.5</v>
      </c>
      <c r="F41" s="98">
        <v>101.4</v>
      </c>
      <c r="G41" s="813" t="s">
        <v>127</v>
      </c>
    </row>
    <row r="42" spans="1:7" x14ac:dyDescent="0.2">
      <c r="A42" s="482" t="s">
        <v>16</v>
      </c>
      <c r="B42" s="887">
        <v>85.5</v>
      </c>
      <c r="C42" s="887">
        <v>108.3</v>
      </c>
      <c r="D42" s="887" t="s">
        <v>127</v>
      </c>
      <c r="E42" s="887">
        <v>64.599999999999994</v>
      </c>
      <c r="F42" s="887">
        <v>93.7</v>
      </c>
      <c r="G42" s="887" t="s">
        <v>127</v>
      </c>
    </row>
    <row r="43" spans="1:7" x14ac:dyDescent="0.2">
      <c r="A43" s="727" t="s">
        <v>17</v>
      </c>
      <c r="B43" s="728">
        <v>99</v>
      </c>
      <c r="C43" s="728">
        <v>75.8</v>
      </c>
      <c r="D43" s="728" t="s">
        <v>127</v>
      </c>
      <c r="E43" s="728">
        <v>104.7</v>
      </c>
      <c r="F43" s="728">
        <v>96.8</v>
      </c>
      <c r="G43" s="728" t="s">
        <v>127</v>
      </c>
    </row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25"/>
  <sheetViews>
    <sheetView workbookViewId="0">
      <selection activeCell="A25" sqref="A25"/>
    </sheetView>
  </sheetViews>
  <sheetFormatPr defaultRowHeight="15" x14ac:dyDescent="0.25"/>
  <cols>
    <col min="1" max="2" width="9.140625" style="207"/>
    <col min="3" max="3" width="11.85546875" style="207" customWidth="1"/>
    <col min="4" max="4" width="12.85546875" style="207" customWidth="1"/>
    <col min="5" max="5" width="12.5703125" style="207" customWidth="1"/>
    <col min="6" max="6" width="11.42578125" style="207" customWidth="1"/>
    <col min="7" max="7" width="15" style="207" customWidth="1"/>
    <col min="8" max="16384" width="9.140625" style="207"/>
  </cols>
  <sheetData>
    <row r="1" spans="1:12" x14ac:dyDescent="0.25">
      <c r="A1" s="205" t="s">
        <v>546</v>
      </c>
      <c r="B1" s="206"/>
      <c r="C1" s="206"/>
      <c r="D1" s="206"/>
      <c r="E1" s="206"/>
      <c r="F1" s="206"/>
      <c r="G1" s="206"/>
    </row>
    <row r="2" spans="1:12" x14ac:dyDescent="0.25">
      <c r="A2" s="208" t="s">
        <v>369</v>
      </c>
      <c r="B2" s="206"/>
      <c r="C2" s="206"/>
      <c r="D2" s="206"/>
      <c r="E2" s="206"/>
      <c r="F2" s="206"/>
      <c r="G2" s="206"/>
    </row>
    <row r="3" spans="1:12" ht="15" customHeight="1" x14ac:dyDescent="0.25">
      <c r="A3" s="1071"/>
      <c r="B3" s="1072" t="s">
        <v>747</v>
      </c>
      <c r="C3" s="1072"/>
      <c r="D3" s="1072"/>
      <c r="E3" s="1072" t="s">
        <v>370</v>
      </c>
      <c r="F3" s="1072"/>
      <c r="G3" s="1073"/>
    </row>
    <row r="4" spans="1:12" x14ac:dyDescent="0.25">
      <c r="A4" s="1071"/>
      <c r="B4" s="1072"/>
      <c r="C4" s="1072"/>
      <c r="D4" s="1072"/>
      <c r="E4" s="1072"/>
      <c r="F4" s="1072"/>
      <c r="G4" s="1073"/>
    </row>
    <row r="5" spans="1:12" ht="29.25" customHeight="1" x14ac:dyDescent="0.25">
      <c r="A5" s="1071"/>
      <c r="B5" s="1072" t="s">
        <v>748</v>
      </c>
      <c r="C5" s="1072" t="s">
        <v>371</v>
      </c>
      <c r="D5" s="1072" t="s">
        <v>372</v>
      </c>
      <c r="E5" s="1072" t="s">
        <v>373</v>
      </c>
      <c r="F5" s="1072" t="s">
        <v>371</v>
      </c>
      <c r="G5" s="1073" t="s">
        <v>372</v>
      </c>
    </row>
    <row r="6" spans="1:12" ht="29.25" customHeight="1" x14ac:dyDescent="0.25">
      <c r="A6" s="1071"/>
      <c r="B6" s="1072"/>
      <c r="C6" s="1072"/>
      <c r="D6" s="1072"/>
      <c r="E6" s="1072"/>
      <c r="F6" s="1072"/>
      <c r="G6" s="1073"/>
    </row>
    <row r="7" spans="1:12" x14ac:dyDescent="0.25">
      <c r="A7" s="242">
        <v>2013</v>
      </c>
      <c r="B7" s="118">
        <v>20705</v>
      </c>
      <c r="C7" s="116">
        <v>74917</v>
      </c>
      <c r="D7" s="116">
        <v>8075</v>
      </c>
      <c r="E7" s="117">
        <v>102.4</v>
      </c>
      <c r="F7" s="117">
        <v>167.6</v>
      </c>
      <c r="G7" s="117">
        <v>79.2</v>
      </c>
    </row>
    <row r="8" spans="1:12" x14ac:dyDescent="0.25">
      <c r="A8" s="242">
        <v>2014</v>
      </c>
      <c r="B8" s="118">
        <v>25350</v>
      </c>
      <c r="C8" s="116">
        <v>87722</v>
      </c>
      <c r="D8" s="116">
        <v>6340</v>
      </c>
      <c r="E8" s="117">
        <v>122.4</v>
      </c>
      <c r="F8" s="117">
        <v>117.1</v>
      </c>
      <c r="G8" s="117">
        <v>78.513931888544903</v>
      </c>
    </row>
    <row r="9" spans="1:12" x14ac:dyDescent="0.25">
      <c r="A9" s="242">
        <v>2015</v>
      </c>
      <c r="B9" s="118">
        <v>25101</v>
      </c>
      <c r="C9" s="116">
        <v>41507</v>
      </c>
      <c r="D9" s="116">
        <v>9171</v>
      </c>
      <c r="E9" s="243">
        <v>99</v>
      </c>
      <c r="F9" s="116">
        <v>47.3</v>
      </c>
      <c r="G9" s="116">
        <v>144.69999999999999</v>
      </c>
    </row>
    <row r="10" spans="1:12" x14ac:dyDescent="0.25">
      <c r="A10" s="242">
        <v>2016</v>
      </c>
      <c r="B10" s="118">
        <v>23924</v>
      </c>
      <c r="C10" s="116">
        <v>43651</v>
      </c>
      <c r="D10" s="116">
        <v>28500</v>
      </c>
      <c r="E10" s="243">
        <v>95.3</v>
      </c>
      <c r="F10" s="116">
        <v>105.2</v>
      </c>
      <c r="G10" s="116">
        <v>310.8</v>
      </c>
      <c r="J10" s="625"/>
      <c r="K10" s="625"/>
      <c r="L10" s="625"/>
    </row>
    <row r="11" spans="1:12" x14ac:dyDescent="0.25">
      <c r="A11" s="242">
        <v>2017</v>
      </c>
      <c r="B11" s="118">
        <v>23288</v>
      </c>
      <c r="C11" s="116">
        <v>40980</v>
      </c>
      <c r="D11" s="116">
        <v>17132</v>
      </c>
      <c r="E11" s="243">
        <v>97.3</v>
      </c>
      <c r="F11" s="116">
        <v>93.9</v>
      </c>
      <c r="G11" s="116">
        <v>60.1</v>
      </c>
    </row>
    <row r="12" spans="1:12" x14ac:dyDescent="0.25">
      <c r="A12" s="244"/>
      <c r="B12" s="124"/>
      <c r="C12" s="124"/>
      <c r="D12" s="124"/>
      <c r="E12" s="136"/>
      <c r="F12" s="136"/>
      <c r="G12" s="136"/>
    </row>
    <row r="13" spans="1:12" x14ac:dyDescent="0.25">
      <c r="A13" s="404">
        <v>2016</v>
      </c>
      <c r="B13" s="404"/>
      <c r="C13" s="124"/>
      <c r="D13" s="124"/>
      <c r="E13" s="124"/>
      <c r="F13" s="124"/>
      <c r="G13" s="124"/>
    </row>
    <row r="14" spans="1:12" x14ac:dyDescent="0.25">
      <c r="A14" s="119" t="s">
        <v>18</v>
      </c>
      <c r="B14" s="453">
        <v>5862</v>
      </c>
      <c r="C14" s="453">
        <v>12171</v>
      </c>
      <c r="D14" s="453">
        <v>5662</v>
      </c>
      <c r="E14" s="454">
        <v>92.4</v>
      </c>
      <c r="F14" s="453">
        <v>100.9</v>
      </c>
      <c r="G14" s="453">
        <v>212.3</v>
      </c>
    </row>
    <row r="15" spans="1:12" x14ac:dyDescent="0.25">
      <c r="A15" s="455"/>
      <c r="B15" s="455"/>
      <c r="C15" s="455"/>
      <c r="D15" s="455"/>
      <c r="E15" s="456"/>
      <c r="F15" s="455"/>
      <c r="G15" s="455"/>
    </row>
    <row r="16" spans="1:12" x14ac:dyDescent="0.25">
      <c r="A16" s="457">
        <v>2017</v>
      </c>
      <c r="B16" s="457"/>
      <c r="C16" s="457"/>
      <c r="D16" s="457"/>
      <c r="E16" s="458"/>
      <c r="F16" s="458"/>
      <c r="G16" s="456"/>
    </row>
    <row r="17" spans="1:12" x14ac:dyDescent="0.25">
      <c r="A17" s="482" t="s">
        <v>15</v>
      </c>
      <c r="B17" s="457">
        <v>5596</v>
      </c>
      <c r="C17" s="457">
        <v>10285</v>
      </c>
      <c r="D17" s="457">
        <v>4698</v>
      </c>
      <c r="E17" s="483">
        <v>91.6</v>
      </c>
      <c r="F17" s="483">
        <v>96.6</v>
      </c>
      <c r="G17" s="483">
        <v>58.3</v>
      </c>
    </row>
    <row r="18" spans="1:12" x14ac:dyDescent="0.25">
      <c r="A18" s="482" t="s">
        <v>16</v>
      </c>
      <c r="B18" s="457">
        <v>5993</v>
      </c>
      <c r="C18" s="457">
        <v>9849</v>
      </c>
      <c r="D18" s="489">
        <v>3694</v>
      </c>
      <c r="E18" s="490">
        <v>95.9</v>
      </c>
      <c r="F18" s="490">
        <v>93.3</v>
      </c>
      <c r="G18" s="490">
        <v>50.5</v>
      </c>
    </row>
    <row r="19" spans="1:12" x14ac:dyDescent="0.25">
      <c r="A19" s="482" t="s">
        <v>17</v>
      </c>
      <c r="B19" s="457">
        <v>5638</v>
      </c>
      <c r="C19" s="457">
        <v>10078</v>
      </c>
      <c r="D19" s="489">
        <v>3999</v>
      </c>
      <c r="E19" s="490">
        <v>98.9</v>
      </c>
      <c r="F19" s="490">
        <v>98.1</v>
      </c>
      <c r="G19" s="490">
        <v>53.6</v>
      </c>
    </row>
    <row r="20" spans="1:12" x14ac:dyDescent="0.25">
      <c r="A20" s="119" t="s">
        <v>18</v>
      </c>
      <c r="B20" s="453">
        <v>6061</v>
      </c>
      <c r="C20" s="453">
        <v>10768</v>
      </c>
      <c r="D20" s="453">
        <v>4741</v>
      </c>
      <c r="E20" s="454">
        <v>103.4</v>
      </c>
      <c r="F20" s="453">
        <v>88.5</v>
      </c>
      <c r="G20" s="453">
        <v>83.7</v>
      </c>
    </row>
    <row r="21" spans="1:12" x14ac:dyDescent="0.25">
      <c r="A21" s="455"/>
      <c r="B21" s="455"/>
      <c r="C21" s="455"/>
      <c r="D21" s="455"/>
      <c r="E21" s="455"/>
      <c r="F21" s="455"/>
      <c r="G21" s="455"/>
      <c r="H21" s="455"/>
    </row>
    <row r="22" spans="1:12" x14ac:dyDescent="0.25">
      <c r="A22" s="457">
        <v>2018</v>
      </c>
      <c r="H22" s="455"/>
    </row>
    <row r="23" spans="1:12" x14ac:dyDescent="0.25">
      <c r="A23" s="482" t="s">
        <v>15</v>
      </c>
      <c r="B23" s="482">
        <v>5825</v>
      </c>
      <c r="C23" s="482">
        <v>9990</v>
      </c>
      <c r="D23" s="482">
        <v>4666</v>
      </c>
      <c r="E23" s="482">
        <v>104.1</v>
      </c>
      <c r="F23" s="482">
        <v>97.1</v>
      </c>
      <c r="G23" s="482">
        <v>99.3</v>
      </c>
      <c r="I23" s="625"/>
      <c r="J23" s="625"/>
      <c r="K23" s="625"/>
      <c r="L23" s="625"/>
    </row>
    <row r="24" spans="1:12" x14ac:dyDescent="0.25">
      <c r="A24" s="807" t="s">
        <v>16</v>
      </c>
      <c r="B24" s="808">
        <v>6175</v>
      </c>
      <c r="C24" s="808">
        <v>9156</v>
      </c>
      <c r="D24" s="808">
        <v>4710</v>
      </c>
      <c r="E24" s="809">
        <v>103</v>
      </c>
      <c r="F24" s="809">
        <v>93</v>
      </c>
      <c r="G24" s="809">
        <v>127.5</v>
      </c>
    </row>
    <row r="25" spans="1:12" x14ac:dyDescent="0.25">
      <c r="A25" s="727" t="s">
        <v>17</v>
      </c>
      <c r="B25" s="888">
        <v>5880</v>
      </c>
      <c r="C25" s="888">
        <v>10049</v>
      </c>
      <c r="D25" s="888">
        <v>4095</v>
      </c>
      <c r="E25" s="888">
        <v>104.3</v>
      </c>
      <c r="F25" s="888">
        <v>99.7</v>
      </c>
      <c r="G25" s="888">
        <v>102.4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18</vt:i4>
      </vt:variant>
    </vt:vector>
  </HeadingPairs>
  <TitlesOfParts>
    <vt:vector size="70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T6.2.!_Toc379874891</vt:lpstr>
      <vt:lpstr>T6.4.!_Toc379874907</vt:lpstr>
      <vt:lpstr>T6.4.!_Toc379874908</vt:lpstr>
      <vt:lpstr>T6.4.!_Toc379874909</vt:lpstr>
      <vt:lpstr>G8.!_Toc379874920</vt:lpstr>
      <vt:lpstr>T6.6.!_Toc379874921</vt:lpstr>
      <vt:lpstr>T6.6.!_Toc379874922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Windows User</cp:lastModifiedBy>
  <cp:lastPrinted>2017-05-04T11:25:22Z</cp:lastPrinted>
  <dcterms:created xsi:type="dcterms:W3CDTF">2014-03-18T10:04:48Z</dcterms:created>
  <dcterms:modified xsi:type="dcterms:W3CDTF">2018-12-07T07:23:22Z</dcterms:modified>
</cp:coreProperties>
</file>