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4 Obrazovanje PRVA VERZIJA\"/>
    </mc:Choice>
  </mc:AlternateContent>
  <bookViews>
    <workbookView xWindow="0" yWindow="0" windowWidth="23040" windowHeight="9075" tabRatio="888"/>
  </bookViews>
  <sheets>
    <sheet name="Lista tabela" sheetId="1" r:id="rId1"/>
    <sheet name="24.1.LAT" sheetId="2" r:id="rId2"/>
    <sheet name="24.2.LAT" sheetId="3" r:id="rId3"/>
    <sheet name="24.3.LAT" sheetId="4" r:id="rId4"/>
    <sheet name="24.4.LAT" sheetId="5" r:id="rId5"/>
    <sheet name="24.5.LAT" sheetId="6" r:id="rId6"/>
    <sheet name="24.6.LAT" sheetId="7" r:id="rId7"/>
    <sheet name="24.7.LAT" sheetId="8" r:id="rId8"/>
    <sheet name="24.8.LAT" sheetId="9" r:id="rId9"/>
    <sheet name="24.9.LAT" sheetId="10" r:id="rId10"/>
    <sheet name="24.10.LAT" sheetId="11" r:id="rId11"/>
    <sheet name="24.11.LAT" sheetId="12" r:id="rId12"/>
    <sheet name="24.12.LAT" sheetId="13" r:id="rId13"/>
    <sheet name="24.13.LAT" sheetId="14" r:id="rId14"/>
    <sheet name="24.14.LAT" sheetId="15" r:id="rId15"/>
    <sheet name="24.15.LAT" sheetId="16" r:id="rId16"/>
    <sheet name="24.16.LAT" sheetId="17" r:id="rId17"/>
    <sheet name="24.17.LAT" sheetId="18" r:id="rId18"/>
    <sheet name="24.18.LAT" sheetId="19" r:id="rId19"/>
    <sheet name="24.19.LAT" sheetId="20" r:id="rId20"/>
    <sheet name="24.20.LAT" sheetId="21" r:id="rId21"/>
    <sheet name="24.21.LAT" sheetId="22" r:id="rId22"/>
    <sheet name="24.22.LAT" sheetId="23" r:id="rId23"/>
    <sheet name="24.23.LAT" sheetId="24" r:id="rId24"/>
    <sheet name="24.24.LAT" sheetId="25" r:id="rId25"/>
    <sheet name="24.25.LAT" sheetId="26" r:id="rId26"/>
    <sheet name="24.26.LAT" sheetId="27" r:id="rId27"/>
    <sheet name="24.27.LAT" sheetId="28" r:id="rId28"/>
    <sheet name="24.28.LAT" sheetId="29" r:id="rId29"/>
    <sheet name="24.29.LAT" sheetId="30" r:id="rId30"/>
    <sheet name="24.30.LAT" sheetId="31" r:id="rId31"/>
    <sheet name="24.31.LAT" sheetId="32" r:id="rId32"/>
  </sheets>
  <definedNames>
    <definedName name="ftn1_23.16LAT">'24.14.LAT'!$A$30</definedName>
    <definedName name="Lista_tabela">'Lista tabela'!$A$1</definedName>
    <definedName name="Lista_tabela1" localSheetId="10">#REF!</definedName>
    <definedName name="Lista_tabela1" localSheetId="6">#REF!</definedName>
    <definedName name="Lista_tabela1">#REF!</definedName>
    <definedName name="_xlnm.Print_Titles" localSheetId="13">'24.13.LAT'!$1:$4</definedName>
    <definedName name="_xlnm.Print_Titles" localSheetId="14">'24.14.LAT'!$1:$5</definedName>
    <definedName name="Z_08631F5B_EEF6_4D1D_9E62_811C8EB20531_.wvu.PrintTitles" localSheetId="13" hidden="1">'24.13.LAT'!$1:$4</definedName>
    <definedName name="Z_08631F5B_EEF6_4D1D_9E62_811C8EB20531_.wvu.PrintTitles" localSheetId="14" hidden="1">'24.14.LAT'!$1:$5</definedName>
    <definedName name="Z_18FA948D_93DD_4F17_90D2_74F13085F3B0_.wvu.PrintTitles" localSheetId="12" hidden="1">'24.12.LAT'!#REF!</definedName>
    <definedName name="Z_18FA948D_93DD_4F17_90D2_74F13085F3B0_.wvu.PrintTitles" localSheetId="14" hidden="1">'24.14.LAT'!$1:$5</definedName>
    <definedName name="Z_288FA62F_58E0_458A_BFB3_4CEDEB65DD1E_.wvu.PrintTitles" localSheetId="12" hidden="1">'24.12.LAT'!#REF!</definedName>
    <definedName name="Z_288FA62F_58E0_458A_BFB3_4CEDEB65DD1E_.wvu.PrintTitles" localSheetId="13" hidden="1">'24.13.LAT'!$1:$4</definedName>
    <definedName name="Z_288FA62F_58E0_458A_BFB3_4CEDEB65DD1E_.wvu.PrintTitles" localSheetId="14" hidden="1">'24.14.LAT'!$1:$5</definedName>
    <definedName name="Z_2D1F079F_4A01_4410_B2E8_2797FACA83A7_.wvu.PrintTitles" localSheetId="12" hidden="1">'24.12.LAT'!#REF!</definedName>
    <definedName name="Z_2D1F079F_4A01_4410_B2E8_2797FACA83A7_.wvu.PrintTitles" localSheetId="13" hidden="1">'24.13.LAT'!$1:$4</definedName>
    <definedName name="Z_2D1F079F_4A01_4410_B2E8_2797FACA83A7_.wvu.PrintTitles" localSheetId="14" hidden="1">'24.14.LAT'!$1:$5</definedName>
    <definedName name="Z_394FCDA9_B4F8_4660_ABEB_E047C94418D5_.wvu.PrintTitles" localSheetId="12" hidden="1">'24.12.LAT'!#REF!</definedName>
    <definedName name="Z_394FCDA9_B4F8_4660_ABEB_E047C94418D5_.wvu.PrintTitles" localSheetId="14" hidden="1">'24.14.LAT'!$1:$5</definedName>
    <definedName name="Z_3D05DE6E_3F5C_429E_81CB_EAD4B45E4337_.wvu.PrintTitles" localSheetId="12" hidden="1">'24.12.LAT'!#REF!</definedName>
    <definedName name="Z_3D05DE6E_3F5C_429E_81CB_EAD4B45E4337_.wvu.PrintTitles" localSheetId="14" hidden="1">'24.14.LAT'!$1:$5</definedName>
    <definedName name="Z_53263A95_3296_4D91_A56C_E3A4566F25FD_.wvu.PrintTitles" localSheetId="14" hidden="1">'24.14.LAT'!$1:$5</definedName>
    <definedName name="Z_53263A95_3296_4D91_A56C_E3A4566F25FD_.wvu.Rows" localSheetId="19" hidden="1">'24.19.LAT'!#REF!</definedName>
    <definedName name="Z_53263A95_3296_4D91_A56C_E3A4566F25FD_.wvu.Rows" localSheetId="25" hidden="1">'24.25.LAT'!#REF!</definedName>
    <definedName name="Z_53263A95_3296_4D91_A56C_E3A4566F25FD_.wvu.Rows" localSheetId="28" hidden="1">'24.28.LAT'!#REF!</definedName>
    <definedName name="Z_53263A95_3296_4D91_A56C_E3A4566F25FD_.wvu.Rows" localSheetId="29" hidden="1">'24.29.LAT'!#REF!</definedName>
    <definedName name="Z_53263A95_3296_4D91_A56C_E3A4566F25FD_.wvu.Rows" localSheetId="30" hidden="1">'24.30.LAT'!#REF!</definedName>
    <definedName name="Z_53263A95_3296_4D91_A56C_E3A4566F25FD_.wvu.Rows" localSheetId="31" hidden="1">'24.31.LAT'!#REF!</definedName>
    <definedName name="Z_6A1BDF1B_D2B3_4A53_B4B1_90E7BCBA1E11_.wvu.PrintTitles" localSheetId="12" hidden="1">'24.12.LAT'!#REF!</definedName>
    <definedName name="Z_6A1BDF1B_D2B3_4A53_B4B1_90E7BCBA1E11_.wvu.PrintTitles" localSheetId="14" hidden="1">'24.14.LAT'!$1:$5</definedName>
    <definedName name="Z_78BB77CA_D0F6_45D7_9215_A1F9DF4B1E1C_.wvu.PrintTitles" localSheetId="12" hidden="1">'24.12.LAT'!#REF!</definedName>
    <definedName name="Z_78BB77CA_D0F6_45D7_9215_A1F9DF4B1E1C_.wvu.PrintTitles" localSheetId="14" hidden="1">'24.14.LAT'!$1:$5</definedName>
    <definedName name="Z_842C8D7E_5B80_464B_BA71_A0A1DB5FF1CF_.wvu.PrintTitles" localSheetId="12" hidden="1">'24.12.LAT'!#REF!</definedName>
    <definedName name="Z_842C8D7E_5B80_464B_BA71_A0A1DB5FF1CF_.wvu.PrintTitles" localSheetId="13" hidden="1">'24.13.LAT'!$1:$4</definedName>
    <definedName name="Z_842C8D7E_5B80_464B_BA71_A0A1DB5FF1CF_.wvu.PrintTitles" localSheetId="14" hidden="1">'24.14.LAT'!$1:$5</definedName>
    <definedName name="Z_8B2CB98E_AEFB_40EF_A7BC_C1216A86C213_.wvu.PrintTitles" localSheetId="12" hidden="1">'24.12.LAT'!#REF!</definedName>
    <definedName name="Z_8B2CB98E_AEFB_40EF_A7BC_C1216A86C213_.wvu.PrintTitles" localSheetId="14" hidden="1">'24.14.LAT'!$1:$5</definedName>
    <definedName name="Z_A16C295C_24B5_4BD8_8C6B_BB65E10FED4F_.wvu.PrintTitles" localSheetId="14" hidden="1">'24.14.LAT'!$1:$5</definedName>
    <definedName name="Z_A2843AD5_F31C_4D24_8968_89EA0C94D77E_.wvu.PrintTitles" localSheetId="13" hidden="1">'24.13.LAT'!$1:$4</definedName>
    <definedName name="Z_A2843AD5_F31C_4D24_8968_89EA0C94D77E_.wvu.PrintTitles" localSheetId="14" hidden="1">'24.14.LAT'!$1:$5</definedName>
    <definedName name="Z_A6D40BA3_20D9_4DE7_BC3B_7D9DCD7D95E8_.wvu.PrintTitles" localSheetId="13" hidden="1">'24.13.LAT'!$1:$4</definedName>
    <definedName name="Z_A6D40BA3_20D9_4DE7_BC3B_7D9DCD7D95E8_.wvu.PrintTitles" localSheetId="14" hidden="1">'24.14.LAT'!$1:$5</definedName>
    <definedName name="Z_BD599156_5180_4B35_913C_11D9656AD560_.wvu.PrintTitles" localSheetId="12" hidden="1">'24.12.LAT'!#REF!</definedName>
    <definedName name="Z_BD599156_5180_4B35_913C_11D9656AD560_.wvu.PrintTitles" localSheetId="13" hidden="1">'24.13.LAT'!$1:$4</definedName>
    <definedName name="Z_BD599156_5180_4B35_913C_11D9656AD560_.wvu.PrintTitles" localSheetId="14" hidden="1">'24.14.LAT'!$1:$5</definedName>
    <definedName name="Z_BDC7B9A6_4F90_401F_A3E5_E1674ACEBA0B_.wvu.PrintTitles" localSheetId="12" hidden="1">'24.12.LAT'!#REF!</definedName>
    <definedName name="Z_BDC7B9A6_4F90_401F_A3E5_E1674ACEBA0B_.wvu.PrintTitles" localSheetId="14" hidden="1">'24.14.LAT'!$1:$5</definedName>
    <definedName name="Z_C9131E26_74A6_43BD_804D_2F65B020F1A3_.wvu.PrintTitles" localSheetId="12" hidden="1">'24.12.LAT'!#REF!</definedName>
    <definedName name="Z_C9131E26_74A6_43BD_804D_2F65B020F1A3_.wvu.PrintTitles" localSheetId="14" hidden="1">'24.14.LAT'!$1:$5</definedName>
    <definedName name="Z_D4359D6B_C16D_419F_819E_CF33E1725259_.wvu.PrintTitles" localSheetId="14" hidden="1">'24.14.LAT'!$1:$5</definedName>
    <definedName name="Z_D4359D6B_C16D_419F_819E_CF33E1725259_.wvu.Rows" localSheetId="19" hidden="1">'24.19.LAT'!#REF!</definedName>
    <definedName name="Z_D4359D6B_C16D_419F_819E_CF33E1725259_.wvu.Rows" localSheetId="25" hidden="1">'24.25.LAT'!#REF!</definedName>
    <definedName name="Z_D4359D6B_C16D_419F_819E_CF33E1725259_.wvu.Rows" localSheetId="28" hidden="1">'24.28.LAT'!#REF!</definedName>
    <definedName name="Z_D4359D6B_C16D_419F_819E_CF33E1725259_.wvu.Rows" localSheetId="29" hidden="1">'24.29.LAT'!#REF!</definedName>
    <definedName name="Z_D4359D6B_C16D_419F_819E_CF33E1725259_.wvu.Rows" localSheetId="30" hidden="1">'24.30.LAT'!#REF!</definedName>
    <definedName name="Z_D4359D6B_C16D_419F_819E_CF33E1725259_.wvu.Rows" localSheetId="31" hidden="1">'24.31.LAT'!#REF!</definedName>
    <definedName name="Z_E6A86031_12C5_494D_874C_EC2BF2CBA1A2_.wvu.PrintTitles" localSheetId="14" hidden="1">'24.14.LAT'!$1:$5</definedName>
    <definedName name="Z_F2715F1B_E1E2_409D_96D4_E60E50886816_.wvu.PrintTitles" localSheetId="14" hidden="1">'24.14.LAT'!$1:$5</definedName>
    <definedName name="Z_F9D82844_4139_468A_8466_F145CA6FC21C_.wvu.PrintTitles" localSheetId="14" hidden="1">'24.14.LAT'!$1:$5</definedName>
  </definedNames>
  <calcPr calcId="162913" calcMode="manual"/>
  <customWorkbookViews>
    <customWorkbookView name="Dolores Peulic - Personal View" guid="{A6D40BA3-20D9-4DE7-BC3B-7D9DCD7D95E8}" mergeInterval="0" personalView="1" maximized="1" xWindow="-9" yWindow="-9" windowWidth="1938" windowHeight="1038" tabRatio="945" activeSheetId="1"/>
    <customWorkbookView name="Dean Arezina - Personal View" guid="{08631F5B-EEF6-4D1D-9E62-811C8EB20531}" mergeInterval="0" personalView="1" maximized="1" xWindow="-8" yWindow="-8" windowWidth="1696" windowHeight="1026" tabRatio="945" activeSheetId="1"/>
    <customWorkbookView name="РЗС РС - Personal View" guid="{842C8D7E-5B80-464B-BA71-A0A1DB5FF1CF}" mergeInterval="0" personalView="1" xWindow="46" yWindow="21" windowWidth="1638" windowHeight="1002" tabRatio="736" activeSheetId="1"/>
    <customWorkbookView name="RZS RS - Personal View" guid="{2D1F079F-4A01-4410-B2E8-2797FACA83A7}" mergeInterval="0" personalView="1" maximized="1" xWindow="-8" yWindow="-8" windowWidth="1936" windowHeight="1056" tabRatio="945" activeSheetId="1"/>
    <customWorkbookView name="authors - Personal View" guid="{E6A86031-12C5-494D-874C-EC2BF2CBA1A2}" mergeInterval="0" personalView="1" xWindow="-1" windowWidth="873" windowHeight="1010" tabRatio="879" activeSheetId="20"/>
    <customWorkbookView name="Peulicdo - Personal View" guid="{F2715F1B-E1E2-409D-96D4-E60E50886816}" mergeInterval="0" personalView="1" maximized="1" xWindow="-8" yWindow="-8" windowWidth="1696" windowHeight="1026" tabRatio="879" activeSheetId="1"/>
    <customWorkbookView name="RSIS - Personal View" guid="{288FA62F-58E0-458A-BFB3-4CEDEB65DD1E}" mergeInterval="0" personalView="1" maximized="1" xWindow="1" yWindow="1" windowWidth="1916" windowHeight="827" tabRatio="945" activeSheetId="12"/>
    <customWorkbookView name="korisnik - Personal View" guid="{3D05DE6E-3F5C-429E-81CB-EAD4B45E4337}" mergeInterval="0" personalView="1" maximized="1" windowWidth="1916" windowHeight="755" tabRatio="945" activeSheetId="1"/>
    <customWorkbookView name="loncarmi - Personal View" guid="{394FCDA9-B4F8-4660-ABEB-E047C94418D5}" mergeInterval="0" personalView="1" maximized="1" xWindow="1" yWindow="1" windowWidth="1254" windowHeight="768" tabRatio="945" activeSheetId="1"/>
    <customWorkbookView name="zecal - Personal View" guid="{78BB77CA-D0F6-45D7-9215-A1F9DF4B1E1C}" mergeInterval="0" personalView="1" maximized="1" xWindow="1" yWindow="1" windowWidth="1903" windowHeight="782" tabRatio="945" activeSheetId="1"/>
    <customWorkbookView name="Nena Ceko - Personal View" guid="{18FA948D-93DD-4F17-90D2-74F13085F3B0}" mergeInterval="0" personalView="1" maximized="1" windowWidth="1276" windowHeight="799" tabRatio="945" activeSheetId="13"/>
    <customWorkbookView name="aleksandra - Personal View" guid="{C9131E26-74A6-43BD-804D-2F65B020F1A3}" mergeInterval="0" personalView="1" maximized="1" windowWidth="1020" windowHeight="569" tabRatio="879" activeSheetId="1"/>
    <customWorkbookView name="vilipicva - Personal View" guid="{53263A95-3296-4D91-A56C-E3A4566F25FD}" mergeInterval="0" personalView="1" maximized="1" xWindow="1" yWindow="1" windowWidth="1020" windowHeight="547" tabRatio="787" activeSheetId="30"/>
    <customWorkbookView name="w764 - Personal View" guid="{D4359D6B-C16D-419F-819E-CF33E1725259}" mergeInterval="0" personalView="1" maximized="1" xWindow="1" yWindow="1" windowWidth="1916" windowHeight="804" tabRatio="879" activeSheetId="1"/>
    <customWorkbookView name="  - Personal View" guid="{6A1BDF1B-D2B3-4A53-B4B1-90E7BCBA1E11}" mergeInterval="0" personalView="1" maximized="1" xWindow="1" yWindow="1" windowWidth="983" windowHeight="543" tabRatio="945" activeSheetId="8"/>
    <customWorkbookView name="Dolores - Personal View" guid="{F9D82844-4139-468A-8466-F145CA6FC21C}" mergeInterval="0" personalView="1" maximized="1" xWindow="1" yWindow="1" windowWidth="1280" windowHeight="761" tabRatio="879" activeSheetId="15"/>
    <customWorkbookView name="arezinade - Personal View" guid="{BDC7B9A6-4F90-401F-A3E5-E1674ACEBA0B}" mergeInterval="0" personalView="1" maximized="1" xWindow="1" yWindow="1" windowWidth="1276" windowHeight="764" tabRatio="945" activeSheetId="27"/>
    <customWorkbookView name="Dejana Milakovic - Personal View" guid="{8B2CB98E-AEFB-40EF-A7BC-C1216A86C213}" mergeInterval="0" personalView="1" maximized="1" xWindow="1" yWindow="1" windowWidth="1276" windowHeight="794" tabRatio="945" activeSheetId="28"/>
    <customWorkbookView name="Dejan Arezina - Personal View" guid="{A16C295C-24B5-4BD8-8C6B-BB65E10FED4F}" mergeInterval="0" personalView="1" maximized="1" xWindow="-8" yWindow="-8" windowWidth="1696" windowHeight="1026" tabRatio="879" activeSheetId="1"/>
    <customWorkbookView name="Milka Loncar - Personal View" guid="{BD599156-5180-4B35-913C-11D9656AD560}" mergeInterval="0" personalView="1" xWindow="51" yWindow="94" windowWidth="1601" windowHeight="962" tabRatio="945" activeSheetId="1"/>
    <customWorkbookView name="Александра Зец - Personal View" guid="{A2843AD5-F31C-4D24-8968-89EA0C94D77E}" mergeInterval="0" personalView="1" maximized="1" xWindow="-1688" yWindow="13" windowWidth="1696" windowHeight="1026" tabRatio="888" activeSheetId="32"/>
  </customWorkbookViews>
</workbook>
</file>

<file path=xl/calcChain.xml><?xml version="1.0" encoding="utf-8"?>
<calcChain xmlns="http://schemas.openxmlformats.org/spreadsheetml/2006/main">
  <c r="C14" i="24" l="1"/>
  <c r="C12" i="24"/>
  <c r="C11" i="24"/>
  <c r="C10" i="24"/>
  <c r="C9" i="24"/>
  <c r="C8" i="24"/>
  <c r="C7" i="24"/>
  <c r="C6" i="24"/>
  <c r="C5" i="24"/>
  <c r="C4" i="24"/>
  <c r="C5" i="22" l="1"/>
  <c r="B5" i="22"/>
  <c r="B4" i="20"/>
  <c r="A13" i="1" l="1"/>
  <c r="J6" i="14" l="1"/>
  <c r="I6" i="14"/>
  <c r="H6" i="14"/>
  <c r="G6" i="14"/>
  <c r="F6" i="14"/>
  <c r="E6" i="14"/>
  <c r="D6" i="14"/>
  <c r="C6" i="14"/>
  <c r="A32" i="1" l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2" i="1"/>
  <c r="A11" i="1"/>
  <c r="A10" i="1"/>
  <c r="A9" i="1"/>
  <c r="A8" i="1"/>
  <c r="A7" i="1"/>
  <c r="A6" i="1"/>
  <c r="B21" i="3" l="1"/>
  <c r="I21" i="3"/>
  <c r="C22" i="3"/>
  <c r="F22" i="3"/>
  <c r="I22" i="3"/>
  <c r="B23" i="3"/>
  <c r="C23" i="3"/>
  <c r="D23" i="3"/>
  <c r="K24" i="3"/>
  <c r="E20" i="2"/>
  <c r="F20" i="2"/>
  <c r="G20" i="2"/>
  <c r="E21" i="2"/>
  <c r="F21" i="2"/>
  <c r="G21" i="2"/>
  <c r="E22" i="2"/>
  <c r="F22" i="2"/>
  <c r="G22" i="2"/>
  <c r="A2" i="1"/>
  <c r="A3" i="1"/>
  <c r="A4" i="1"/>
  <c r="A5" i="1"/>
</calcChain>
</file>

<file path=xl/sharedStrings.xml><?xml version="1.0" encoding="utf-8"?>
<sst xmlns="http://schemas.openxmlformats.org/spreadsheetml/2006/main" count="1299" uniqueCount="274">
  <si>
    <t>...</t>
  </si>
  <si>
    <t>-</t>
  </si>
  <si>
    <t>1996/1997</t>
  </si>
  <si>
    <t>1997/1998</t>
  </si>
  <si>
    <t>1998/1999</t>
  </si>
  <si>
    <t>2000/2001</t>
  </si>
  <si>
    <t>2002/2003</t>
  </si>
  <si>
    <t>2003/2004</t>
  </si>
  <si>
    <t>2004/2005</t>
  </si>
  <si>
    <t>2005/2006</t>
  </si>
  <si>
    <t>2006/2007</t>
  </si>
  <si>
    <t>2007/2008</t>
  </si>
  <si>
    <t>2008/2009</t>
  </si>
  <si>
    <t>1999/2000</t>
  </si>
  <si>
    <t>2001/2002</t>
  </si>
  <si>
    <t>I</t>
  </si>
  <si>
    <t>II</t>
  </si>
  <si>
    <t>III</t>
  </si>
  <si>
    <t>IV</t>
  </si>
  <si>
    <t>V</t>
  </si>
  <si>
    <t>VI</t>
  </si>
  <si>
    <t>20–24</t>
  </si>
  <si>
    <t>25–29</t>
  </si>
  <si>
    <t>30–34</t>
  </si>
  <si>
    <r>
      <t>1999/2000</t>
    </r>
    <r>
      <rPr>
        <vertAlign val="superscript"/>
        <sz val="9"/>
        <color indexed="8"/>
        <rFont val="Arial"/>
        <family val="2"/>
        <charset val="238"/>
      </rPr>
      <t>1)</t>
    </r>
  </si>
  <si>
    <r>
      <t>2001/2002</t>
    </r>
    <r>
      <rPr>
        <vertAlign val="superscript"/>
        <sz val="9"/>
        <color indexed="8"/>
        <rFont val="Arial"/>
        <family val="2"/>
        <charset val="238"/>
      </rPr>
      <t>1)</t>
    </r>
  </si>
  <si>
    <r>
      <t>2000/2001</t>
    </r>
    <r>
      <rPr>
        <vertAlign val="superscript"/>
        <sz val="9"/>
        <color indexed="8"/>
        <rFont val="Arial"/>
        <family val="2"/>
        <charset val="238"/>
      </rPr>
      <t>1)</t>
    </r>
  </si>
  <si>
    <t>(9721)</t>
  </si>
  <si>
    <t>(1452)</t>
  </si>
  <si>
    <t>(1762)</t>
  </si>
  <si>
    <t>(1760)</t>
  </si>
  <si>
    <t>(1900)</t>
  </si>
  <si>
    <t>Lista tabela</t>
  </si>
  <si>
    <t>Predškolsko obrazovanje</t>
  </si>
  <si>
    <t>Više i visoko obrazovanje</t>
  </si>
  <si>
    <t xml:space="preserve">ustanove </t>
  </si>
  <si>
    <t xml:space="preserve">djeca </t>
  </si>
  <si>
    <t xml:space="preserve">vaspitači i drugo osoblje </t>
  </si>
  <si>
    <t xml:space="preserve"> škole</t>
  </si>
  <si>
    <t xml:space="preserve">učenici </t>
  </si>
  <si>
    <t xml:space="preserve">nastavno osoblje </t>
  </si>
  <si>
    <t xml:space="preserve">škole </t>
  </si>
  <si>
    <t xml:space="preserve">visokoškolske ustanove </t>
  </si>
  <si>
    <t xml:space="preserve">studenti </t>
  </si>
  <si>
    <r>
      <t>Osnovno obrazovanje</t>
    </r>
    <r>
      <rPr>
        <vertAlign val="superscript"/>
        <sz val="9"/>
        <color indexed="8"/>
        <rFont val="Arial"/>
        <family val="2"/>
        <charset val="238"/>
      </rPr>
      <t>1)</t>
    </r>
  </si>
  <si>
    <r>
      <t>Srednje obrazovanje</t>
    </r>
    <r>
      <rPr>
        <vertAlign val="superscript"/>
        <sz val="9"/>
        <color indexed="8"/>
        <rFont val="Arial"/>
        <family val="2"/>
        <charset val="238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</si>
  <si>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Vidjeti metodološka objašnjenja</t>
    </r>
  </si>
  <si>
    <t>Studenti koji su diplomirali na visokoškolskim ustanovama, u kalendarskoj godini</t>
  </si>
  <si>
    <t xml:space="preserve">ukupno </t>
  </si>
  <si>
    <t xml:space="preserve">muški </t>
  </si>
  <si>
    <t xml:space="preserve">ženski </t>
  </si>
  <si>
    <r>
      <t>Učenici koji su završili osnovnu školu</t>
    </r>
    <r>
      <rPr>
        <vertAlign val="superscript"/>
        <sz val="9"/>
        <color indexed="8"/>
        <rFont val="Arial"/>
        <family val="2"/>
        <charset val="238"/>
      </rPr>
      <t xml:space="preserve">1) </t>
    </r>
  </si>
  <si>
    <r>
      <t>Učenici koji su završili srednju školu</t>
    </r>
    <r>
      <rPr>
        <vertAlign val="superscript"/>
        <sz val="9"/>
        <color indexed="8"/>
        <rFont val="Arial"/>
        <family val="2"/>
        <charset val="238"/>
      </rPr>
      <t xml:space="preserve">1) </t>
    </r>
  </si>
  <si>
    <r>
      <t>redovni učenici</t>
    </r>
    <r>
      <rPr>
        <vertAlign val="superscript"/>
        <sz val="9"/>
        <color indexed="8"/>
        <rFont val="Arial"/>
        <family val="2"/>
        <charset val="238"/>
      </rPr>
      <t>1)</t>
    </r>
  </si>
  <si>
    <t>Broj ustanova</t>
  </si>
  <si>
    <t>Broj djece</t>
  </si>
  <si>
    <t>svega</t>
  </si>
  <si>
    <t>ukupno</t>
  </si>
  <si>
    <t>Broj škola</t>
  </si>
  <si>
    <t>Broj odjeljenja</t>
  </si>
  <si>
    <t xml:space="preserve">Broj učenika </t>
  </si>
  <si>
    <t>Nastavno osoblje</t>
  </si>
  <si>
    <r>
      <t xml:space="preserve">1) </t>
    </r>
    <r>
      <rPr>
        <sz val="8"/>
        <color indexed="8"/>
        <rFont val="Arial"/>
        <family val="2"/>
        <charset val="238"/>
      </rPr>
      <t>Prikazan je i kod osnovnog obrazovanja</t>
    </r>
  </si>
  <si>
    <t xml:space="preserve">Nastavno osoblje </t>
  </si>
  <si>
    <t>ženski</t>
  </si>
  <si>
    <t>Ženski</t>
  </si>
  <si>
    <t>UKUPNO</t>
  </si>
  <si>
    <t>Broj visokoškolskih ustanova</t>
  </si>
  <si>
    <t>Broj upisanih studenata</t>
  </si>
  <si>
    <t>Broj nastavnika</t>
  </si>
  <si>
    <t>Broj saradnika</t>
  </si>
  <si>
    <t xml:space="preserve">svega </t>
  </si>
  <si>
    <t>Visokoškolska ustanova</t>
  </si>
  <si>
    <t>Visoka škola Banja Luka koledž</t>
  </si>
  <si>
    <t>Visoka škola za uslužni biznis</t>
  </si>
  <si>
    <t>Visoka škola za primijenjene i pravne nauke</t>
  </si>
  <si>
    <t>Univerzitet Banja Luka</t>
  </si>
  <si>
    <t>Univerzitet Istočno Sarajevo</t>
  </si>
  <si>
    <t>Slobomir P Univerzitet</t>
  </si>
  <si>
    <t>Univerzitet Sinergija</t>
  </si>
  <si>
    <t>Panevropski univerzitet Apeiron</t>
  </si>
  <si>
    <t>Univerzitet za poslovni inženjering i menadžment</t>
  </si>
  <si>
    <t>Univerziteti</t>
  </si>
  <si>
    <t>Ukupno</t>
  </si>
  <si>
    <t>Redovni</t>
  </si>
  <si>
    <t>Godina studija</t>
  </si>
  <si>
    <t>Apsolventi</t>
  </si>
  <si>
    <t>Redovni studenti</t>
  </si>
  <si>
    <t>Stari program</t>
  </si>
  <si>
    <t>Bolonjski program</t>
  </si>
  <si>
    <t>Vanredni</t>
  </si>
  <si>
    <t>Naučna oblast</t>
  </si>
  <si>
    <t>Pol</t>
  </si>
  <si>
    <t>muški</t>
  </si>
  <si>
    <t>Javne visokoškolske ustanove</t>
  </si>
  <si>
    <t>Privatne visokoškolske ustanove</t>
  </si>
  <si>
    <t>Doktori nauka</t>
  </si>
  <si>
    <t>Korisnici</t>
  </si>
  <si>
    <t>Vrsta škole koju korisnici pohađaju</t>
  </si>
  <si>
    <t>osnovna škola</t>
  </si>
  <si>
    <t>srednja škola</t>
  </si>
  <si>
    <t>viša škola ili fakultet</t>
  </si>
  <si>
    <t xml:space="preserve">Zaposleni radnici </t>
  </si>
  <si>
    <t xml:space="preserve">Vaspitači </t>
  </si>
  <si>
    <t xml:space="preserve">Zdravstveni radnici </t>
  </si>
  <si>
    <t>Administ. radnici</t>
  </si>
  <si>
    <t>Ostali</t>
  </si>
  <si>
    <t>od toga stručni</t>
  </si>
  <si>
    <t>2009/2010</t>
  </si>
  <si>
    <r>
      <t>2009/2010</t>
    </r>
    <r>
      <rPr>
        <vertAlign val="superscript"/>
        <sz val="9"/>
        <color indexed="8"/>
        <rFont val="Arial"/>
        <family val="2"/>
        <charset val="238"/>
      </rPr>
      <t>1)</t>
    </r>
  </si>
  <si>
    <t>2010/2011</t>
  </si>
  <si>
    <t>Visoka poslovno tehnička škola</t>
  </si>
  <si>
    <t>Obrazovanje</t>
  </si>
  <si>
    <t>Humanističke nauke i umjetnost</t>
  </si>
  <si>
    <t>Društvene nauke, poslovanje i pravo</t>
  </si>
  <si>
    <t>Prirodne nauke, matematika i informatika</t>
  </si>
  <si>
    <t>Zdravstvo i socijalna zaštita</t>
  </si>
  <si>
    <t>Usluge</t>
  </si>
  <si>
    <t>Finansiranje iz budžeta</t>
  </si>
  <si>
    <t>Samofinansiranje</t>
  </si>
  <si>
    <t>Inženjerstvo, proizvodne tehnologije i građevinarstvo</t>
  </si>
  <si>
    <r>
      <t xml:space="preserve">1) </t>
    </r>
    <r>
      <rPr>
        <sz val="9"/>
        <color indexed="8"/>
        <rFont val="Arial"/>
        <family val="2"/>
      </rPr>
      <t>Podaci o upisanim studentima prikazani su u skladu sa oblastima obrazovanja Međunarodne standardne klasifikacije obrazovanja (ISCED 97).</t>
    </r>
  </si>
  <si>
    <r>
      <t>Oblast obrazovanja</t>
    </r>
    <r>
      <rPr>
        <vertAlign val="superscript"/>
        <sz val="9"/>
        <color indexed="8"/>
        <rFont val="Arial"/>
        <family val="2"/>
      </rPr>
      <t>1)</t>
    </r>
  </si>
  <si>
    <t>2011/2012</t>
  </si>
  <si>
    <t>Sufinansiranje</t>
  </si>
  <si>
    <t>Visoka medicinska škola</t>
  </si>
  <si>
    <t>Visoka škola za turizam i hotelijerstvo</t>
  </si>
  <si>
    <t>Poljoprivreda i veterinarstvo</t>
  </si>
  <si>
    <t>2012/2013</t>
  </si>
  <si>
    <t>Visoka škola Koledž kozmetologije i estetike</t>
  </si>
  <si>
    <t>2013/2014</t>
  </si>
  <si>
    <t>Polje obrazovanja</t>
  </si>
  <si>
    <t>Zdravlje i socijalna zaštita</t>
  </si>
  <si>
    <t xml:space="preserve">24.3. Broj predškolskih ustanova, djece i zaposlenih u predškolskim ustanovama </t>
  </si>
  <si>
    <t>Muški</t>
  </si>
  <si>
    <t>Vaspitači</t>
  </si>
  <si>
    <t>Zdravstveni radnici</t>
  </si>
  <si>
    <t>Stručni saradnici</t>
  </si>
  <si>
    <t>Administrativni i finansijski radnici</t>
  </si>
  <si>
    <t>Radnici na poslovima ishrane</t>
  </si>
  <si>
    <t>Radnici na tehničkim poslovima</t>
  </si>
  <si>
    <t>Ostali radnici</t>
  </si>
  <si>
    <t xml:space="preserve">Sa djecom do 3 godine </t>
  </si>
  <si>
    <t>Sa djecom preko 3 godine</t>
  </si>
  <si>
    <t>Do 3 godine</t>
  </si>
  <si>
    <t xml:space="preserve">Preko 3 godine </t>
  </si>
  <si>
    <t xml:space="preserve">24.4. Broj vaspitnih grupa i djece u predškolskom obrazovanju prema uzrastu </t>
  </si>
  <si>
    <r>
      <t>Broj vaspitnih grupa</t>
    </r>
    <r>
      <rPr>
        <vertAlign val="superscript"/>
        <sz val="9"/>
        <color indexed="8"/>
        <rFont val="Arial"/>
        <family val="2"/>
      </rPr>
      <t xml:space="preserve">1) </t>
    </r>
  </si>
  <si>
    <r>
      <t xml:space="preserve">1) </t>
    </r>
    <r>
      <rPr>
        <sz val="8"/>
        <color indexed="8"/>
        <rFont val="Arial"/>
        <family val="2"/>
      </rPr>
      <t>Vidjeti metodološka objašnjenja</t>
    </r>
  </si>
  <si>
    <t>Ukupno razredi I–IX</t>
  </si>
  <si>
    <t>Razredi I–V</t>
  </si>
  <si>
    <t>Razredi  VI–IX</t>
  </si>
  <si>
    <t xml:space="preserve">Upisani u I razred </t>
  </si>
  <si>
    <t>Sa punim radnim vremenom</t>
  </si>
  <si>
    <r>
      <t>Broj učenika</t>
    </r>
    <r>
      <rPr>
        <vertAlign val="superscript"/>
        <sz val="9"/>
        <color indexed="8"/>
        <rFont val="Arial"/>
        <family val="2"/>
      </rPr>
      <t>1)</t>
    </r>
  </si>
  <si>
    <t>ISCED-3</t>
  </si>
  <si>
    <t>Opšte obrazovanje</t>
  </si>
  <si>
    <t>Stručno obrazovanje</t>
  </si>
  <si>
    <r>
      <t>Broj učenika</t>
    </r>
    <r>
      <rPr>
        <b/>
        <vertAlign val="superscript"/>
        <sz val="9"/>
        <color indexed="8"/>
        <rFont val="Arial"/>
        <family val="2"/>
      </rPr>
      <t xml:space="preserve">1) </t>
    </r>
  </si>
  <si>
    <t>Srednje obrazovanje/opšti programi</t>
  </si>
  <si>
    <t>24.1. Upisana djeca, učenici i studenti prema nivoima obrazovanja na početku školske godine</t>
  </si>
  <si>
    <t xml:space="preserve">24.2. Učenici i studenti koji su završili osnovnu ili srednju školu odnosno diplomirali na visokoškolskoj ustanovi </t>
  </si>
  <si>
    <t>&lt;25</t>
  </si>
  <si>
    <t>35–39</t>
  </si>
  <si>
    <t>40–44</t>
  </si>
  <si>
    <t>45–49</t>
  </si>
  <si>
    <t>50–54</t>
  </si>
  <si>
    <t>55–59</t>
  </si>
  <si>
    <t>60–64</t>
  </si>
  <si>
    <t>65+</t>
  </si>
  <si>
    <t>&lt;30</t>
  </si>
  <si>
    <t>Doktoranti</t>
  </si>
  <si>
    <t xml:space="preserve">svega        </t>
  </si>
  <si>
    <t>Nezavisni univerzitet Banja Luka</t>
  </si>
  <si>
    <t>Univerzitet za poslovne studije</t>
  </si>
  <si>
    <t>24. Obrazovanje</t>
  </si>
  <si>
    <t>2014/2015</t>
  </si>
  <si>
    <t>Magistri nauka, masteri i specijalisti</t>
  </si>
  <si>
    <t>Upisani na magistarske, master i specijalističke studije</t>
  </si>
  <si>
    <t>2015/2016</t>
  </si>
  <si>
    <t>2016/2017</t>
  </si>
  <si>
    <t xml:space="preserve"> UKUPNO</t>
  </si>
  <si>
    <t>Umjetnost i humanističke nauke</t>
  </si>
  <si>
    <t>Društvene nauke, novinarstvo i informisanje</t>
  </si>
  <si>
    <t>Poslovanje, administracija i pravo</t>
  </si>
  <si>
    <t>Prirodne nauke,  matematika i  statistika</t>
  </si>
  <si>
    <t>Informacione i komunikacione tehnologije</t>
  </si>
  <si>
    <t>Inženjerstvo, proizvodnja i građevinarstvo</t>
  </si>
  <si>
    <t>Poljoprivreda, šumarstvo, ribarstvo i veterinarstvo</t>
  </si>
  <si>
    <t>Prirodne nauke, matematika i statistika</t>
  </si>
  <si>
    <r>
      <t>Oblast obrazovanja</t>
    </r>
    <r>
      <rPr>
        <vertAlign val="superscript"/>
        <sz val="10"/>
        <color theme="1"/>
        <rFont val="Arial"/>
        <family val="2"/>
      </rPr>
      <t>2)</t>
    </r>
  </si>
  <si>
    <t>nastavak</t>
  </si>
  <si>
    <r>
      <t xml:space="preserve">1) </t>
    </r>
    <r>
      <rPr>
        <sz val="9"/>
        <color indexed="8"/>
        <rFont val="Arial"/>
        <family val="2"/>
      </rPr>
      <t>Podaci o diplomiranim studentima prikazani su u skladu sa oblastima obrazovanja Međunarodne standardne klasifikacije obrazovanja (ISCED 97).</t>
    </r>
  </si>
  <si>
    <r>
      <rPr>
        <vertAlign val="superscript"/>
        <sz val="9"/>
        <color indexed="8"/>
        <rFont val="Arial"/>
        <family val="2"/>
      </rPr>
      <t>2)</t>
    </r>
    <r>
      <rPr>
        <sz val="9"/>
        <color indexed="8"/>
        <rFont val="Arial"/>
        <family val="2"/>
      </rPr>
      <t xml:space="preserve"> Podaci o diplomiranim studentima su prikazani u skladu sa Međunarodnom standardnom klasifikacijom obrazovanja: Područja obrazovanja i osposobljavanja 2013 (ISCED-F 2013). </t>
    </r>
  </si>
  <si>
    <t>2017/2018</t>
  </si>
  <si>
    <t>2018/2019</t>
  </si>
  <si>
    <r>
      <rPr>
        <vertAlign val="superscript"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Od školske 2017/2018. godine, podaci su prikazani u skladu sa Međunarodnom standardnom klasifikacijom obrazovanja: Područja obrazovanja i osposobljavanja 2013 (ISCED-F 2013).</t>
    </r>
  </si>
  <si>
    <r>
      <t xml:space="preserve">1) </t>
    </r>
    <r>
      <rPr>
        <sz val="8"/>
        <color indexed="8"/>
        <rFont val="Arial"/>
        <family val="2"/>
      </rPr>
      <t>Podaci su prikazani u skladu sa Međunarodnom standardnom klasifikacijom obrazovanja: Područja obrazovanja i osposobljavanja 2013 (ISCED-F 2013).</t>
    </r>
  </si>
  <si>
    <t>Društvene nauke, novinarstvo i informacije</t>
  </si>
  <si>
    <t>Inženjering, proizvodnja i građevinarstvo</t>
  </si>
  <si>
    <t>Studenti oslobođeni plaćanja školarine</t>
  </si>
  <si>
    <t>2019/2020</t>
  </si>
  <si>
    <t>Ostali jezici</t>
  </si>
  <si>
    <t>Učenici koji ne uče strani jezik</t>
  </si>
  <si>
    <t>Ukupan broj učenika</t>
  </si>
  <si>
    <r>
      <t>Broj zaposlenih</t>
    </r>
    <r>
      <rPr>
        <vertAlign val="superscript"/>
        <sz val="9"/>
        <color rgb="FF000000"/>
        <rFont val="Arial"/>
        <family val="2"/>
      </rPr>
      <t>1)</t>
    </r>
  </si>
  <si>
    <t xml:space="preserve">24.31. Zaposleni u domovima učenika i studentskim domovima </t>
  </si>
  <si>
    <t>24.30. Studentski domovi, korisnici po polu i vrsti škole koju pohađaju</t>
  </si>
  <si>
    <t>24.29. Domovi učenika, korisnici po polu i vrsti škole koju pohađaju</t>
  </si>
  <si>
    <t>24.28. Domovi učenika i studentski domovi, korisnici po polu i vrsti škole koju pohađaju</t>
  </si>
  <si>
    <t>24.27. Nastavno osoblje prema obliku svojine visokoškolske ustanove</t>
  </si>
  <si>
    <t xml:space="preserve">24.25. Magistri nauka, masteri, specijalisti i doktori nauka </t>
  </si>
  <si>
    <t>24.22. Upisani na doktorske studije i prijavljene doktorske disertacije po visokoškolskim ustanovama</t>
  </si>
  <si>
    <t>24.21. Upisani na magistarske, master i specijalističke studije po visokoškolskim ustanovama</t>
  </si>
  <si>
    <t>24.20. Upisani na magistarske, master i specijalističke studije i doktoranti – osobe u postupku sticanja zvanja doktora nauka</t>
  </si>
  <si>
    <t>24.19. Diplomirani studenti prema obliku svojine visokoškolske ustanove</t>
  </si>
  <si>
    <t>24.18. Diplomirani studenti prema polu i oblasti obrazovanja</t>
  </si>
  <si>
    <t>24.17. Upisani studenti prema obliku svojine visokoškolske ustanove</t>
  </si>
  <si>
    <t>24.15. Upisani studenti prema polu i oblasti obrazovanja</t>
  </si>
  <si>
    <t>24.13. Upisani studenti po godinama studija i apsolventi</t>
  </si>
  <si>
    <t xml:space="preserve">24.11. Visokoškolske ustanove </t>
  </si>
  <si>
    <t>24.10. Učenici srednjih škola prema učenju stranog jezika na početku školske godine</t>
  </si>
  <si>
    <t>Jezik se uči kao prvi:</t>
  </si>
  <si>
    <t>Jezik se uči kao drugi:</t>
  </si>
  <si>
    <t>Učenici koji uče jedan strani jezik</t>
  </si>
  <si>
    <t>Učenici koji uče dva strana jezika</t>
  </si>
  <si>
    <t>Engleski jezik</t>
  </si>
  <si>
    <t>Njemački jezik</t>
  </si>
  <si>
    <t>Ruski jezik</t>
  </si>
  <si>
    <t>Francuski jezik</t>
  </si>
  <si>
    <t>24.8. Srednje škole, odjeljenja, učenici po polu, nivoima i nastavno osoblje na početku školske godine</t>
  </si>
  <si>
    <t>24.7. Broj nižih muzičkih škola, učenika po polu i nastavno osoblje po polu na početku školske godine</t>
  </si>
  <si>
    <t>24.6. Učenici osnovnih škola prema učenju stranog jezika na početku školske godine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</si>
  <si>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Način razvrstavanja zaposlenih  u predškolskim ustanovama promijenjen je od školske 2009/2010. godine na osnovu Zakona o predškolskom obrazovanju i vaspitanju ("Službeni glasnik Republike Srpske" br. 119/08) </t>
    </r>
  </si>
  <si>
    <r>
      <t>24.5. Osnovne škole, odjeljenja, učenici po polu, nivoima i nastavno osoblje na početku  školske godine</t>
    </r>
    <r>
      <rPr>
        <b/>
        <vertAlign val="superscript"/>
        <sz val="9"/>
        <color indexed="8"/>
        <rFont val="Arial"/>
        <family val="2"/>
      </rPr>
      <t>1)</t>
    </r>
  </si>
  <si>
    <t>2020/2021</t>
  </si>
  <si>
    <t>…</t>
  </si>
  <si>
    <t>2021/2022</t>
  </si>
  <si>
    <t>Visoka škola za ekonomiju i informatiku</t>
  </si>
  <si>
    <t>2022/2023</t>
  </si>
  <si>
    <t>Nivo I-IV</t>
  </si>
  <si>
    <t>učenice</t>
  </si>
  <si>
    <t>Učenice</t>
  </si>
  <si>
    <t>Dječaci</t>
  </si>
  <si>
    <t>Djevojčice</t>
  </si>
  <si>
    <t>učenici</t>
  </si>
  <si>
    <t>Sa punom nastavnom normom</t>
  </si>
  <si>
    <t>Univerzitet Bijeljina</t>
  </si>
  <si>
    <t>Visoke škole</t>
  </si>
  <si>
    <t>Broj angažovanih nastavnika i saradnika</t>
  </si>
  <si>
    <t>Visoka medicinska škola zdravstva</t>
  </si>
  <si>
    <r>
      <t>nastavnici i saradnici</t>
    </r>
    <r>
      <rPr>
        <vertAlign val="superscript"/>
        <sz val="9"/>
        <color indexed="8"/>
        <rFont val="Arial"/>
        <family val="2"/>
      </rPr>
      <t>1)</t>
    </r>
  </si>
  <si>
    <r>
      <t>Broj nastavnika</t>
    </r>
    <r>
      <rPr>
        <vertAlign val="superscript"/>
        <sz val="9"/>
        <color theme="1"/>
        <rFont val="Arial"/>
        <family val="2"/>
      </rPr>
      <t>1) 2)</t>
    </r>
  </si>
  <si>
    <r>
      <rPr>
        <vertAlign val="superscript"/>
        <sz val="9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Od akademske 2022/2023. godine podaci o nastavnicima i saradnicima prikupljaju se za zaposlene na osnovu ugovora o radu i angažovane na osnovu svih drugih ugovora. Takođe, podaci o nastavnicima i saradnicima prikupljaju se prema nastavnoj normi na osnovu koje se računa ekvivalent pune zaposlenosti. Nastavnici i saradnici koji rade sa punom normom tokom cijele akademske godine odgovaraju jedinici ekvivalenta pune zaposlenosti, dok je za nastavnike i saradnike koji rade kraće od pune nastavne norme ekvivalent potrebno izračunati.</t>
    </r>
  </si>
  <si>
    <t>Broj zaposlenih nastavnika i saradnika</t>
  </si>
  <si>
    <r>
      <t>Broj saradnika</t>
    </r>
    <r>
      <rPr>
        <vertAlign val="superscript"/>
        <sz val="9"/>
        <color theme="1"/>
        <rFont val="Arial"/>
        <family val="2"/>
      </rPr>
      <t>1) 3)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</si>
  <si>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Od akademske 2022/2023. godine, podaci o nastavnicima i saradnicima prikupljaju se za zaposlene na osnovu ugovora o radu i angažovane na osnovu svih drugih ugovora. Takođe, podaci o nastavnicima i saradnicima prikupljaju se prema nastavnoj normi na osnovu koje se računa ekvivalent pune zaposlenosti. Nastavnici i saradnici koji rade sa punom normom tokom cijele akademske godine odgovaraju jedinici ekvivalenta pune zaposlenosti, dok je za nastavnike i saradnike koji rade kraće od pune nastavne norme ekvivalent potrebno izračunati.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</si>
  <si>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Od akademske 2022/2023. godine, podaci o nastavnicima i saradnicima prikupljaju se za zaposlene na osnovu ugovora o radu i angažovane na osnovu svih drugih ugovora. Takođe, podaci o nastavnicima i saradnicima prikupljaju se prema nastavnoj normi na osnovu koje se računa ekvivalent pune zaposlenosti. Nastavnici i saradnici koji rade sa punom normom tokom cijele akademske godine odgovaraju jedinici ekvivalenta pune zaposlenosti, dok je za nastavnike i saradnike koji rade kraće od pune nastavne norme ekvivalent potrebno izračunati.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</si>
  <si>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U ukupan broj nastavnika uključeni su zaposleni i angažovani nastavnici.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</si>
  <si>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U ukupan broj saradnika uključeni su zaposleni i angažovani saradnici.</t>
    </r>
  </si>
  <si>
    <t>Starost / način studiranja</t>
  </si>
  <si>
    <t>≤ 19</t>
  </si>
  <si>
    <t>35+</t>
  </si>
  <si>
    <t>2023/2024</t>
  </si>
  <si>
    <t>24.9. Učenici srednjih škola po poljima obrazovanja, početak i kraj školske 2023/2024. godine</t>
  </si>
  <si>
    <t>Učenici na početku školske 2023/2024. godine</t>
  </si>
  <si>
    <t>Učenici koji su završili školu - kraj 2023/2024. godine</t>
  </si>
  <si>
    <t>24.12. Upisani studenti i nastavno osoblje po visokoškolskim ustanovama u školskoj 2023/2024. godini</t>
  </si>
  <si>
    <t>24.14. Upisani studenti po starosti, polu, načinu studiranja, godini studija i starosti u školskoj 2023/2024. godini</t>
  </si>
  <si>
    <t>24.16. Upisani studenti prema načinu finansiranja i oblasti obrazovanja u školskoj 2023/2024. godini</t>
  </si>
  <si>
    <t>24.23. Upisani na magistarske, master i specijalističke studije prema polu i godinama starosti u školskoj 2023/2024. godini</t>
  </si>
  <si>
    <t>24.24. Doktoranti prema polu i godinama starosti u školskoj 2023/2024. godini</t>
  </si>
  <si>
    <t>24.26. Magistri nauka, masteri, specijalisti i doktori nauka prema naučnoj oblasti, 2024.</t>
  </si>
  <si>
    <r>
      <t>2022/2023</t>
    </r>
    <r>
      <rPr>
        <vertAlign val="superscript"/>
        <sz val="9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</si>
</sst>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0.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color indexed="8"/>
      <name val="Arial"/>
      <family val="2"/>
    </font>
    <font>
      <u/>
      <sz val="11"/>
      <color indexed="12"/>
      <name val="Calibri"/>
      <family val="2"/>
    </font>
    <font>
      <sz val="9"/>
      <color indexed="8"/>
      <name val="Arial"/>
      <family val="2"/>
    </font>
    <font>
      <b/>
      <u/>
      <sz val="7"/>
      <color indexed="12"/>
      <name val="Arial"/>
      <family val="2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</font>
    <font>
      <sz val="8"/>
      <name val="Calibri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8"/>
      <name val="Calibri"/>
      <family val="2"/>
      <scheme val="minor"/>
    </font>
    <font>
      <sz val="9"/>
      <color rgb="FF000000"/>
      <name val="Arial"/>
      <family val="2"/>
      <charset val="238"/>
    </font>
    <font>
      <sz val="9"/>
      <color rgb="FF000000"/>
      <name val="Arial"/>
      <family val="2"/>
    </font>
    <font>
      <i/>
      <sz val="8"/>
      <color theme="1"/>
      <name val="Arial Narrow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</font>
    <font>
      <u/>
      <sz val="10"/>
      <color indexed="12"/>
      <name val="Arial"/>
      <family val="2"/>
      <charset val="238"/>
    </font>
    <font>
      <vertAlign val="superscript"/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0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27">
    <xf numFmtId="0" fontId="0" fillId="0" borderId="0" xfId="0"/>
    <xf numFmtId="0" fontId="3" fillId="0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Border="1"/>
    <xf numFmtId="0" fontId="12" fillId="0" borderId="0" xfId="1" applyFont="1" applyAlignment="1" applyProtection="1">
      <alignment horizontal="right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horizontal="left" indent="2"/>
    </xf>
    <xf numFmtId="0" fontId="11" fillId="0" borderId="0" xfId="0" applyFont="1" applyAlignment="1">
      <alignment horizontal="right"/>
    </xf>
    <xf numFmtId="1" fontId="14" fillId="0" borderId="0" xfId="0" applyNumberFormat="1" applyFont="1" applyAlignment="1">
      <alignment horizontal="right" wrapText="1"/>
    </xf>
    <xf numFmtId="1" fontId="14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left"/>
    </xf>
    <xf numFmtId="1" fontId="14" fillId="0" borderId="0" xfId="0" applyNumberFormat="1" applyFont="1" applyBorder="1" applyAlignment="1">
      <alignment horizontal="right"/>
    </xf>
    <xf numFmtId="1" fontId="17" fillId="0" borderId="0" xfId="0" applyNumberFormat="1" applyFont="1"/>
    <xf numFmtId="1" fontId="16" fillId="0" borderId="0" xfId="0" applyNumberFormat="1" applyFont="1"/>
    <xf numFmtId="1" fontId="16" fillId="0" borderId="0" xfId="0" applyNumberFormat="1" applyFont="1" applyAlignment="1">
      <alignment horizontal="right"/>
    </xf>
    <xf numFmtId="1" fontId="16" fillId="0" borderId="1" xfId="0" applyNumberFormat="1" applyFont="1" applyBorder="1" applyAlignment="1">
      <alignment horizontal="left" indent="1"/>
    </xf>
    <xf numFmtId="0" fontId="11" fillId="0" borderId="0" xfId="0" applyFont="1" applyAlignment="1">
      <alignment vertical="center" wrapText="1"/>
    </xf>
    <xf numFmtId="1" fontId="16" fillId="0" borderId="1" xfId="0" applyNumberFormat="1" applyFont="1" applyBorder="1" applyAlignment="1">
      <alignment horizontal="left" wrapText="1" indent="1"/>
    </xf>
    <xf numFmtId="1" fontId="16" fillId="0" borderId="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wrapText="1"/>
    </xf>
    <xf numFmtId="1" fontId="18" fillId="0" borderId="1" xfId="0" applyNumberFormat="1" applyFont="1" applyBorder="1" applyAlignment="1">
      <alignment horizontal="left" wrapText="1" indent="1"/>
    </xf>
    <xf numFmtId="1" fontId="18" fillId="0" borderId="5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1" fontId="16" fillId="0" borderId="0" xfId="0" applyNumberFormat="1" applyFont="1" applyBorder="1" applyAlignment="1">
      <alignment vertical="center" wrapText="1"/>
    </xf>
    <xf numFmtId="1" fontId="18" fillId="0" borderId="5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" fontId="16" fillId="0" borderId="0" xfId="0" applyNumberFormat="1" applyFont="1" applyBorder="1" applyAlignment="1">
      <alignment horizontal="left" indent="1"/>
    </xf>
    <xf numFmtId="1" fontId="18" fillId="0" borderId="1" xfId="0" applyNumberFormat="1" applyFont="1" applyBorder="1" applyAlignment="1">
      <alignment wrapText="1"/>
    </xf>
    <xf numFmtId="0" fontId="11" fillId="0" borderId="0" xfId="0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9" fontId="16" fillId="0" borderId="1" xfId="0" applyNumberFormat="1" applyFont="1" applyBorder="1" applyAlignment="1">
      <alignment horizontal="left" indent="1"/>
    </xf>
    <xf numFmtId="1" fontId="11" fillId="0" borderId="0" xfId="0" applyNumberFormat="1" applyFont="1" applyAlignment="1">
      <alignment horizontal="right" wrapText="1"/>
    </xf>
    <xf numFmtId="1" fontId="16" fillId="0" borderId="0" xfId="0" applyNumberFormat="1" applyFont="1" applyBorder="1" applyAlignment="1">
      <alignment horizontal="right"/>
    </xf>
    <xf numFmtId="1" fontId="11" fillId="0" borderId="0" xfId="0" applyNumberFormat="1" applyFont="1"/>
    <xf numFmtId="0" fontId="32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4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0" borderId="1" xfId="0" applyFont="1" applyBorder="1" applyAlignment="1">
      <alignment vertical="center"/>
    </xf>
    <xf numFmtId="1" fontId="11" fillId="0" borderId="0" xfId="0" applyNumberFormat="1" applyFont="1" applyAlignment="1">
      <alignment horizontal="right"/>
    </xf>
    <xf numFmtId="1" fontId="35" fillId="0" borderId="1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/>
    </xf>
    <xf numFmtId="0" fontId="36" fillId="0" borderId="1" xfId="0" applyFont="1" applyBorder="1"/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9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0" xfId="0" applyFont="1"/>
    <xf numFmtId="0" fontId="36" fillId="0" borderId="0" xfId="0" applyFont="1" applyBorder="1"/>
    <xf numFmtId="0" fontId="36" fillId="0" borderId="0" xfId="0" applyFont="1" applyAlignment="1">
      <alignment horizontal="center"/>
    </xf>
    <xf numFmtId="0" fontId="37" fillId="0" borderId="0" xfId="0" applyFont="1" applyBorder="1" applyAlignment="1">
      <alignment horizontal="left"/>
    </xf>
    <xf numFmtId="0" fontId="36" fillId="0" borderId="9" xfId="0" applyFont="1" applyBorder="1"/>
    <xf numFmtId="0" fontId="36" fillId="0" borderId="9" xfId="0" applyFont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3" xfId="0" applyNumberFormat="1" applyFont="1" applyBorder="1" applyAlignment="1">
      <alignment wrapText="1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36" fillId="0" borderId="0" xfId="0" applyFont="1" applyAlignment="1">
      <alignment horizontal="right"/>
    </xf>
    <xf numFmtId="0" fontId="36" fillId="0" borderId="0" xfId="0" applyFont="1" applyBorder="1" applyAlignment="1">
      <alignment horizontal="right"/>
    </xf>
    <xf numFmtId="0" fontId="38" fillId="0" borderId="0" xfId="0" applyFont="1"/>
    <xf numFmtId="0" fontId="36" fillId="0" borderId="2" xfId="0" applyFont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49" fontId="39" fillId="0" borderId="1" xfId="0" applyNumberFormat="1" applyFont="1" applyBorder="1" applyAlignment="1">
      <alignment horizontal="left" indent="1"/>
    </xf>
    <xf numFmtId="49" fontId="39" fillId="0" borderId="0" xfId="0" applyNumberFormat="1" applyFont="1" applyBorder="1" applyAlignment="1">
      <alignment horizontal="center"/>
    </xf>
    <xf numFmtId="0" fontId="36" fillId="0" borderId="0" xfId="0" applyFont="1" applyAlignment="1"/>
    <xf numFmtId="0" fontId="36" fillId="0" borderId="0" xfId="0" applyFont="1" applyBorder="1" applyAlignment="1"/>
    <xf numFmtId="1" fontId="11" fillId="0" borderId="0" xfId="0" applyNumberFormat="1" applyFont="1" applyBorder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1" fontId="25" fillId="0" borderId="0" xfId="0" applyNumberFormat="1" applyFont="1" applyBorder="1" applyAlignment="1">
      <alignment horizontal="centerContinuous" vertical="center"/>
    </xf>
    <xf numFmtId="1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/>
    </xf>
    <xf numFmtId="1" fontId="8" fillId="0" borderId="0" xfId="0" applyNumberFormat="1" applyFont="1"/>
    <xf numFmtId="0" fontId="6" fillId="0" borderId="0" xfId="0" applyFont="1" applyAlignment="1">
      <alignment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" fontId="36" fillId="0" borderId="0" xfId="0" applyNumberFormat="1" applyFont="1"/>
    <xf numFmtId="0" fontId="11" fillId="0" borderId="0" xfId="0" applyFont="1" applyAlignment="1"/>
    <xf numFmtId="1" fontId="17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36" fillId="0" borderId="2" xfId="0" applyFont="1" applyFill="1" applyBorder="1" applyAlignment="1">
      <alignment wrapText="1"/>
    </xf>
    <xf numFmtId="0" fontId="40" fillId="0" borderId="3" xfId="0" applyFont="1" applyBorder="1" applyAlignment="1">
      <alignment wrapText="1"/>
    </xf>
    <xf numFmtId="1" fontId="40" fillId="0" borderId="0" xfId="0" applyNumberFormat="1" applyFont="1" applyBorder="1" applyAlignment="1">
      <alignment horizontal="right"/>
    </xf>
    <xf numFmtId="0" fontId="40" fillId="0" borderId="1" xfId="0" applyFont="1" applyBorder="1" applyAlignment="1">
      <alignment wrapText="1"/>
    </xf>
    <xf numFmtId="1" fontId="40" fillId="0" borderId="0" xfId="0" applyNumberFormat="1" applyFont="1" applyBorder="1" applyAlignment="1">
      <alignment horizontal="right" wrapText="1"/>
    </xf>
    <xf numFmtId="0" fontId="40" fillId="0" borderId="1" xfId="0" applyFont="1" applyBorder="1" applyAlignment="1">
      <alignment horizontal="left" wrapText="1" indent="1"/>
    </xf>
    <xf numFmtId="0" fontId="40" fillId="0" borderId="1" xfId="0" applyFont="1" applyBorder="1" applyAlignment="1">
      <alignment horizontal="left" wrapText="1" indent="3"/>
    </xf>
    <xf numFmtId="0" fontId="36" fillId="0" borderId="2" xfId="0" applyFont="1" applyFill="1" applyBorder="1" applyAlignment="1">
      <alignment vertical="center" wrapText="1"/>
    </xf>
    <xf numFmtId="0" fontId="11" fillId="0" borderId="0" xfId="0" applyFont="1" applyFill="1" applyBorder="1"/>
    <xf numFmtId="0" fontId="11" fillId="0" borderId="0" xfId="0" applyFont="1" applyBorder="1" applyAlignment="1"/>
    <xf numFmtId="49" fontId="16" fillId="0" borderId="6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left" wrapText="1"/>
    </xf>
    <xf numFmtId="1" fontId="17" fillId="0" borderId="1" xfId="0" applyNumberFormat="1" applyFont="1" applyBorder="1" applyAlignment="1">
      <alignment horizontal="left"/>
    </xf>
    <xf numFmtId="1" fontId="17" fillId="0" borderId="1" xfId="0" applyNumberFormat="1" applyFont="1" applyBorder="1" applyAlignment="1">
      <alignment horizontal="left" wrapText="1"/>
    </xf>
    <xf numFmtId="1" fontId="16" fillId="0" borderId="1" xfId="0" applyNumberFormat="1" applyFont="1" applyBorder="1" applyAlignment="1">
      <alignment horizontal="left"/>
    </xf>
    <xf numFmtId="1" fontId="16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49" fontId="39" fillId="0" borderId="6" xfId="0" applyNumberFormat="1" applyFont="1" applyBorder="1" applyAlignment="1">
      <alignment horizontal="center" vertical="center"/>
    </xf>
    <xf numFmtId="0" fontId="40" fillId="0" borderId="3" xfId="0" applyFont="1" applyFill="1" applyBorder="1" applyAlignment="1">
      <alignment wrapText="1"/>
    </xf>
    <xf numFmtId="0" fontId="40" fillId="0" borderId="1" xfId="0" applyFont="1" applyFill="1" applyBorder="1" applyAlignment="1">
      <alignment wrapText="1"/>
    </xf>
    <xf numFmtId="0" fontId="40" fillId="0" borderId="1" xfId="0" applyFont="1" applyFill="1" applyBorder="1" applyAlignment="1">
      <alignment horizontal="left" wrapText="1" indent="1"/>
    </xf>
    <xf numFmtId="1" fontId="16" fillId="0" borderId="2" xfId="0" applyNumberFormat="1" applyFont="1" applyBorder="1" applyAlignment="1">
      <alignment horizontal="left" vertical="center" wrapText="1"/>
    </xf>
    <xf numFmtId="1" fontId="13" fillId="0" borderId="3" xfId="0" applyNumberFormat="1" applyFont="1" applyBorder="1" applyAlignment="1">
      <alignment horizontal="left" wrapText="1"/>
    </xf>
    <xf numFmtId="1" fontId="11" fillId="0" borderId="0" xfId="0" applyNumberFormat="1" applyFont="1" applyBorder="1" applyAlignment="1">
      <alignment horizontal="right" wrapText="1"/>
    </xf>
    <xf numFmtId="1" fontId="11" fillId="0" borderId="0" xfId="0" applyNumberFormat="1" applyFont="1" applyFill="1" applyBorder="1" applyAlignment="1">
      <alignment horizontal="right" wrapText="1"/>
    </xf>
    <xf numFmtId="1" fontId="13" fillId="0" borderId="1" xfId="0" applyNumberFormat="1" applyFont="1" applyBorder="1" applyAlignment="1">
      <alignment horizontal="left" wrapText="1"/>
    </xf>
    <xf numFmtId="1" fontId="11" fillId="0" borderId="0" xfId="0" applyNumberFormat="1" applyFont="1" applyBorder="1" applyAlignment="1"/>
    <xf numFmtId="1" fontId="11" fillId="0" borderId="0" xfId="0" applyNumberFormat="1" applyFont="1" applyFill="1" applyBorder="1" applyAlignment="1"/>
    <xf numFmtId="1" fontId="16" fillId="0" borderId="0" xfId="0" applyNumberFormat="1" applyFont="1" applyFill="1"/>
    <xf numFmtId="1" fontId="35" fillId="0" borderId="10" xfId="0" applyNumberFormat="1" applyFont="1" applyFill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Fill="1" applyBorder="1"/>
    <xf numFmtId="1" fontId="16" fillId="0" borderId="0" xfId="0" applyNumberFormat="1" applyFont="1" applyBorder="1"/>
    <xf numFmtId="1" fontId="16" fillId="0" borderId="0" xfId="0" applyNumberFormat="1" applyFont="1" applyBorder="1" applyAlignment="1"/>
    <xf numFmtId="49" fontId="16" fillId="0" borderId="1" xfId="0" applyNumberFormat="1" applyFont="1" applyFill="1" applyBorder="1" applyAlignment="1">
      <alignment horizontal="left" indent="1"/>
    </xf>
    <xf numFmtId="49" fontId="8" fillId="0" borderId="1" xfId="0" applyNumberFormat="1" applyFont="1" applyBorder="1" applyAlignment="1">
      <alignment horizontal="left" indent="1"/>
    </xf>
    <xf numFmtId="1" fontId="7" fillId="0" borderId="1" xfId="0" applyNumberFormat="1" applyFont="1" applyBorder="1" applyAlignment="1">
      <alignment horizontal="center"/>
    </xf>
    <xf numFmtId="1" fontId="11" fillId="0" borderId="0" xfId="0" applyNumberFormat="1" applyFont="1" applyFill="1" applyAlignment="1">
      <alignment horizontal="right"/>
    </xf>
    <xf numFmtId="1" fontId="11" fillId="0" borderId="0" xfId="0" applyNumberFormat="1" applyFont="1" applyFill="1" applyAlignment="1">
      <alignment horizontal="right" wrapText="1"/>
    </xf>
    <xf numFmtId="0" fontId="36" fillId="0" borderId="2" xfId="0" applyFont="1" applyFill="1" applyBorder="1" applyAlignment="1">
      <alignment wrapText="1"/>
    </xf>
    <xf numFmtId="0" fontId="40" fillId="0" borderId="6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left" wrapText="1" indent="2"/>
    </xf>
    <xf numFmtId="0" fontId="36" fillId="0" borderId="1" xfId="0" applyFont="1" applyFill="1" applyBorder="1" applyAlignment="1">
      <alignment horizontal="left" wrapText="1" indent="4"/>
    </xf>
    <xf numFmtId="0" fontId="41" fillId="0" borderId="0" xfId="0" applyFont="1" applyBorder="1"/>
    <xf numFmtId="0" fontId="0" fillId="0" borderId="0" xfId="0" applyBorder="1"/>
    <xf numFmtId="0" fontId="36" fillId="0" borderId="5" xfId="0" applyNumberFormat="1" applyFont="1" applyBorder="1" applyAlignment="1">
      <alignment horizontal="center" vertical="center" wrapText="1"/>
    </xf>
    <xf numFmtId="0" fontId="36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Fill="1" applyBorder="1"/>
    <xf numFmtId="0" fontId="36" fillId="0" borderId="0" xfId="0" applyFont="1" applyFill="1" applyBorder="1"/>
    <xf numFmtId="0" fontId="36" fillId="0" borderId="5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7" fillId="0" borderId="3" xfId="0" applyNumberFormat="1" applyFont="1" applyFill="1" applyBorder="1" applyAlignment="1"/>
    <xf numFmtId="0" fontId="36" fillId="0" borderId="0" xfId="0" applyFont="1" applyFill="1" applyBorder="1" applyAlignment="1">
      <alignment horizontal="right"/>
    </xf>
    <xf numFmtId="0" fontId="36" fillId="0" borderId="1" xfId="0" applyFont="1" applyFill="1" applyBorder="1" applyAlignment="1"/>
    <xf numFmtId="0" fontId="42" fillId="0" borderId="0" xfId="0" applyFont="1" applyFill="1" applyBorder="1"/>
    <xf numFmtId="0" fontId="42" fillId="0" borderId="2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49" fontId="16" fillId="0" borderId="0" xfId="0" applyNumberFormat="1" applyFont="1" applyFill="1" applyBorder="1" applyAlignment="1">
      <alignment horizontal="left" indent="1"/>
    </xf>
    <xf numFmtId="0" fontId="36" fillId="0" borderId="0" xfId="0" applyFont="1" applyAlignment="1">
      <alignment horizontal="right" vertical="center"/>
    </xf>
    <xf numFmtId="0" fontId="16" fillId="0" borderId="0" xfId="0" applyFont="1" applyBorder="1"/>
    <xf numFmtId="0" fontId="33" fillId="0" borderId="0" xfId="0" applyFont="1"/>
    <xf numFmtId="0" fontId="33" fillId="0" borderId="3" xfId="0" applyFont="1" applyBorder="1"/>
    <xf numFmtId="0" fontId="33" fillId="0" borderId="1" xfId="0" applyFont="1" applyBorder="1"/>
    <xf numFmtId="0" fontId="33" fillId="0" borderId="2" xfId="0" applyFont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Border="1"/>
    <xf numFmtId="0" fontId="40" fillId="0" borderId="1" xfId="0" applyFont="1" applyBorder="1" applyAlignment="1">
      <alignment horizontal="left"/>
    </xf>
    <xf numFmtId="0" fontId="35" fillId="0" borderId="1" xfId="0" applyFont="1" applyBorder="1" applyAlignment="1">
      <alignment vertical="center"/>
    </xf>
    <xf numFmtId="0" fontId="39" fillId="0" borderId="1" xfId="0" applyFont="1" applyBorder="1" applyAlignment="1"/>
    <xf numFmtId="1" fontId="33" fillId="0" borderId="0" xfId="0" applyNumberFormat="1" applyFont="1" applyAlignment="1">
      <alignment horizontal="right"/>
    </xf>
    <xf numFmtId="0" fontId="36" fillId="0" borderId="6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1" fontId="8" fillId="0" borderId="1" xfId="0" applyNumberFormat="1" applyFont="1" applyBorder="1"/>
    <xf numFmtId="0" fontId="36" fillId="0" borderId="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wrapText="1"/>
    </xf>
    <xf numFmtId="0" fontId="44" fillId="0" borderId="0" xfId="0" applyFont="1" applyBorder="1" applyAlignment="1">
      <alignment horizontal="right" wrapText="1"/>
    </xf>
    <xf numFmtId="0" fontId="39" fillId="0" borderId="0" xfId="0" applyFont="1" applyBorder="1" applyAlignment="1">
      <alignment horizontal="right" wrapText="1"/>
    </xf>
    <xf numFmtId="0" fontId="36" fillId="0" borderId="6" xfId="0" applyFont="1" applyBorder="1" applyAlignment="1">
      <alignment horizontal="center" vertical="center" wrapText="1"/>
    </xf>
    <xf numFmtId="1" fontId="46" fillId="0" borderId="0" xfId="1" applyNumberFormat="1" applyFont="1" applyFill="1" applyAlignment="1" applyProtection="1"/>
    <xf numFmtId="0" fontId="36" fillId="0" borderId="6" xfId="0" applyFont="1" applyBorder="1" applyAlignment="1">
      <alignment horizontal="center" vertical="center" wrapText="1"/>
    </xf>
    <xf numFmtId="0" fontId="36" fillId="0" borderId="0" xfId="0" applyNumberFormat="1" applyFont="1"/>
    <xf numFmtId="0" fontId="36" fillId="0" borderId="0" xfId="0" applyNumberFormat="1" applyFont="1" applyAlignment="1">
      <alignment horizontal="right"/>
    </xf>
    <xf numFmtId="0" fontId="40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" fontId="13" fillId="0" borderId="0" xfId="0" applyNumberFormat="1" applyFont="1" applyFill="1"/>
    <xf numFmtId="0" fontId="1" fillId="0" borderId="0" xfId="0" applyFont="1"/>
    <xf numFmtId="0" fontId="36" fillId="0" borderId="2" xfId="0" applyFont="1" applyBorder="1"/>
    <xf numFmtId="0" fontId="36" fillId="0" borderId="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3" xfId="0" applyFont="1" applyBorder="1"/>
    <xf numFmtId="0" fontId="36" fillId="0" borderId="1" xfId="0" applyFont="1" applyBorder="1" applyAlignment="1">
      <alignment horizontal="left" indent="1"/>
    </xf>
    <xf numFmtId="0" fontId="36" fillId="0" borderId="1" xfId="0" applyFont="1" applyBorder="1" applyAlignment="1">
      <alignment wrapText="1"/>
    </xf>
    <xf numFmtId="0" fontId="33" fillId="0" borderId="0" xfId="0" applyFont="1" applyAlignment="1"/>
    <xf numFmtId="0" fontId="36" fillId="0" borderId="0" xfId="0" applyFont="1" applyAlignment="1">
      <alignment vertical="top"/>
    </xf>
    <xf numFmtId="0" fontId="36" fillId="0" borderId="0" xfId="0" applyFont="1" applyAlignment="1">
      <alignment horizontal="right" vertical="top"/>
    </xf>
    <xf numFmtId="0" fontId="39" fillId="0" borderId="0" xfId="0" applyFont="1" applyBorder="1" applyAlignment="1">
      <alignment wrapText="1"/>
    </xf>
    <xf numFmtId="0" fontId="35" fillId="0" borderId="1" xfId="0" applyFont="1" applyBorder="1" applyAlignment="1"/>
    <xf numFmtId="0" fontId="35" fillId="0" borderId="1" xfId="0" applyFont="1" applyBorder="1" applyAlignment="1">
      <alignment vertical="top"/>
    </xf>
    <xf numFmtId="0" fontId="39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top" wrapText="1"/>
    </xf>
    <xf numFmtId="0" fontId="36" fillId="0" borderId="1" xfId="0" applyFont="1" applyBorder="1" applyAlignment="1">
      <alignment vertical="top"/>
    </xf>
    <xf numFmtId="0" fontId="36" fillId="0" borderId="6" xfId="0" applyFont="1" applyBorder="1" applyAlignment="1">
      <alignment horizontal="center" vertical="center" wrapText="1"/>
    </xf>
    <xf numFmtId="1" fontId="11" fillId="0" borderId="0" xfId="0" applyNumberFormat="1" applyFont="1" applyBorder="1"/>
    <xf numFmtId="0" fontId="35" fillId="0" borderId="20" xfId="0" applyFont="1" applyBorder="1" applyAlignment="1">
      <alignment horizontal="right"/>
    </xf>
    <xf numFmtId="0" fontId="35" fillId="0" borderId="0" xfId="0" applyFont="1" applyBorder="1" applyAlignment="1">
      <alignment horizontal="right"/>
    </xf>
    <xf numFmtId="0" fontId="35" fillId="0" borderId="0" xfId="0" applyFont="1" applyFill="1" applyBorder="1" applyAlignment="1">
      <alignment horizontal="right"/>
    </xf>
    <xf numFmtId="0" fontId="16" fillId="0" borderId="0" xfId="0" applyFont="1" applyBorder="1" applyAlignment="1">
      <alignment horizontal="right"/>
    </xf>
    <xf numFmtId="164" fontId="35" fillId="0" borderId="0" xfId="0" applyNumberFormat="1" applyFont="1" applyBorder="1" applyAlignment="1">
      <alignment horizontal="right"/>
    </xf>
    <xf numFmtId="164" fontId="39" fillId="0" borderId="0" xfId="0" applyNumberFormat="1" applyFont="1" applyBorder="1" applyAlignment="1">
      <alignment horizontal="right"/>
    </xf>
    <xf numFmtId="164" fontId="39" fillId="0" borderId="0" xfId="0" applyNumberFormat="1" applyFont="1" applyFill="1" applyBorder="1" applyAlignment="1">
      <alignment horizontal="right"/>
    </xf>
    <xf numFmtId="0" fontId="36" fillId="0" borderId="6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1" fontId="40" fillId="0" borderId="0" xfId="0" applyNumberFormat="1" applyFont="1" applyAlignment="1">
      <alignment horizontal="right"/>
    </xf>
    <xf numFmtId="1" fontId="40" fillId="0" borderId="0" xfId="0" applyNumberFormat="1" applyFont="1" applyAlignment="1">
      <alignment horizontal="right" wrapText="1"/>
    </xf>
    <xf numFmtId="0" fontId="36" fillId="0" borderId="6" xfId="0" applyFont="1" applyFill="1" applyBorder="1" applyAlignment="1">
      <alignment horizontal="centerContinuous" vertical="center"/>
    </xf>
    <xf numFmtId="0" fontId="36" fillId="0" borderId="4" xfId="0" applyFont="1" applyFill="1" applyBorder="1" applyAlignment="1">
      <alignment horizontal="centerContinuous" vertical="center"/>
    </xf>
    <xf numFmtId="0" fontId="36" fillId="0" borderId="0" xfId="0" applyFont="1" applyBorder="1" applyAlignment="1">
      <alignment horizontal="right" vertical="center"/>
    </xf>
    <xf numFmtId="0" fontId="42" fillId="0" borderId="20" xfId="0" applyFont="1" applyBorder="1" applyAlignment="1">
      <alignment horizontal="right"/>
    </xf>
    <xf numFmtId="0" fontId="42" fillId="0" borderId="0" xfId="0" applyFont="1" applyBorder="1" applyAlignment="1">
      <alignment horizontal="right"/>
    </xf>
    <xf numFmtId="0" fontId="42" fillId="0" borderId="19" xfId="0" applyNumberFormat="1" applyFont="1" applyFill="1" applyBorder="1" applyAlignment="1">
      <alignment horizontal="right"/>
    </xf>
    <xf numFmtId="0" fontId="42" fillId="0" borderId="0" xfId="0" applyFont="1" applyFill="1" applyBorder="1" applyAlignment="1">
      <alignment horizontal="right"/>
    </xf>
    <xf numFmtId="0" fontId="42" fillId="0" borderId="0" xfId="0" applyNumberFormat="1" applyFont="1" applyFill="1" applyAlignment="1">
      <alignment horizontal="right"/>
    </xf>
    <xf numFmtId="0" fontId="36" fillId="0" borderId="6" xfId="0" applyFont="1" applyBorder="1" applyAlignment="1">
      <alignment horizontal="center" vertical="center" wrapText="1"/>
    </xf>
    <xf numFmtId="0" fontId="36" fillId="0" borderId="0" xfId="12" applyFont="1"/>
    <xf numFmtId="1" fontId="11" fillId="0" borderId="1" xfId="0" applyNumberFormat="1" applyFont="1" applyBorder="1" applyAlignment="1">
      <alignment horizont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right" vertical="top"/>
    </xf>
    <xf numFmtId="0" fontId="48" fillId="0" borderId="2" xfId="0" applyFont="1" applyFill="1" applyBorder="1" applyAlignment="1">
      <alignment wrapText="1"/>
    </xf>
    <xf numFmtId="0" fontId="49" fillId="0" borderId="0" xfId="0" applyFont="1"/>
    <xf numFmtId="1" fontId="16" fillId="0" borderId="6" xfId="0" applyNumberFormat="1" applyFont="1" applyBorder="1" applyAlignment="1">
      <alignment horizontal="center" vertical="center" wrapText="1"/>
    </xf>
    <xf numFmtId="0" fontId="50" fillId="0" borderId="0" xfId="0" applyFont="1"/>
    <xf numFmtId="0" fontId="50" fillId="0" borderId="0" xfId="0" applyFont="1" applyBorder="1"/>
    <xf numFmtId="0" fontId="11" fillId="0" borderId="1" xfId="0" applyFont="1" applyBorder="1"/>
    <xf numFmtId="0" fontId="7" fillId="0" borderId="6" xfId="0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right"/>
    </xf>
    <xf numFmtId="1" fontId="25" fillId="0" borderId="0" xfId="0" applyNumberFormat="1" applyFont="1"/>
    <xf numFmtId="0" fontId="25" fillId="0" borderId="0" xfId="0" applyFont="1" applyAlignment="1">
      <alignment horizontal="left" indent="2"/>
    </xf>
    <xf numFmtId="0" fontId="7" fillId="0" borderId="6" xfId="0" applyFont="1" applyFill="1" applyBorder="1" applyAlignment="1">
      <alignment horizontal="center" vertical="center" wrapText="1"/>
    </xf>
    <xf numFmtId="1" fontId="51" fillId="0" borderId="1" xfId="0" applyNumberFormat="1" applyFont="1" applyBorder="1" applyAlignment="1"/>
    <xf numFmtId="1" fontId="7" fillId="0" borderId="1" xfId="0" applyNumberFormat="1" applyFont="1" applyBorder="1" applyAlignment="1">
      <alignment horizontal="left" indent="1"/>
    </xf>
    <xf numFmtId="0" fontId="51" fillId="0" borderId="1" xfId="0" applyFont="1" applyFill="1" applyBorder="1" applyAlignment="1">
      <alignment horizontal="left" vertical="center" wrapText="1"/>
    </xf>
    <xf numFmtId="0" fontId="51" fillId="0" borderId="1" xfId="0" applyFont="1" applyFill="1" applyBorder="1" applyAlignment="1">
      <alignment horizontal="left" wrapText="1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 indent="1"/>
    </xf>
    <xf numFmtId="0" fontId="7" fillId="0" borderId="0" xfId="0" applyFont="1" applyAlignment="1">
      <alignment horizontal="center"/>
    </xf>
    <xf numFmtId="0" fontId="52" fillId="0" borderId="0" xfId="0" applyFont="1" applyAlignment="1">
      <alignment wrapText="1"/>
    </xf>
    <xf numFmtId="0" fontId="23" fillId="0" borderId="0" xfId="0" applyFont="1"/>
    <xf numFmtId="1" fontId="7" fillId="0" borderId="3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165" fontId="11" fillId="0" borderId="0" xfId="0" applyNumberFormat="1" applyFont="1"/>
    <xf numFmtId="1" fontId="8" fillId="0" borderId="0" xfId="0" applyNumberFormat="1" applyFont="1" applyAlignment="1">
      <alignment horizontal="right" wrapText="1"/>
    </xf>
    <xf numFmtId="1" fontId="8" fillId="0" borderId="0" xfId="0" applyNumberFormat="1" applyFont="1" applyBorder="1" applyAlignment="1">
      <alignment horizontal="right"/>
    </xf>
    <xf numFmtId="165" fontId="14" fillId="0" borderId="0" xfId="0" applyNumberFormat="1" applyFont="1" applyBorder="1" applyAlignment="1">
      <alignment horizontal="right"/>
    </xf>
    <xf numFmtId="0" fontId="36" fillId="0" borderId="2" xfId="0" applyFont="1" applyFill="1" applyBorder="1" applyAlignment="1">
      <alignment horizontal="centerContinuous" vertical="center"/>
    </xf>
    <xf numFmtId="1" fontId="16" fillId="0" borderId="0" xfId="0" applyNumberFormat="1" applyFont="1" applyFill="1" applyAlignment="1">
      <alignment horizontal="right" vertical="center"/>
    </xf>
    <xf numFmtId="1" fontId="16" fillId="0" borderId="0" xfId="0" applyNumberFormat="1" applyFont="1" applyFill="1" applyBorder="1" applyAlignment="1">
      <alignment horizontal="right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" fontId="16" fillId="0" borderId="12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35" fillId="0" borderId="4" xfId="0" applyNumberFormat="1" applyFont="1" applyFill="1" applyBorder="1" applyAlignment="1">
      <alignment horizontal="center" vertical="center" wrapText="1"/>
    </xf>
    <xf numFmtId="1" fontId="35" fillId="0" borderId="6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" fontId="16" fillId="0" borderId="5" xfId="0" applyNumberFormat="1" applyFont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8" fillId="0" borderId="7" xfId="0" applyNumberFormat="1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36" fillId="0" borderId="0" xfId="0" applyFont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justify" wrapText="1"/>
    </xf>
    <xf numFmtId="0" fontId="11" fillId="0" borderId="0" xfId="0" applyFont="1" applyBorder="1" applyAlignment="1">
      <alignment horizontal="justify" wrapText="1"/>
    </xf>
    <xf numFmtId="0" fontId="36" fillId="0" borderId="2" xfId="0" applyFont="1" applyBorder="1" applyAlignment="1">
      <alignment horizontal="center" wrapText="1"/>
    </xf>
    <xf numFmtId="0" fontId="36" fillId="0" borderId="17" xfId="0" applyFont="1" applyBorder="1" applyAlignment="1">
      <alignment horizont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</cellXfs>
  <cellStyles count="16">
    <cellStyle name="Hyperlink" xfId="1" builtinId="8" customBuiltin="1"/>
    <cellStyle name="Normal" xfId="0" builtinId="0"/>
    <cellStyle name="Normal 2" xfId="2"/>
    <cellStyle name="Normal 2 2" xfId="3"/>
    <cellStyle name="Normal 3" xfId="4"/>
    <cellStyle name="Normal 3 2" xfId="5"/>
    <cellStyle name="Normal 3 3" xfId="6"/>
    <cellStyle name="Normal 4" xfId="7"/>
    <cellStyle name="Normal 4 2" xfId="8"/>
    <cellStyle name="Normal 4 3" xfId="12"/>
    <cellStyle name="Normal 5" xfId="9"/>
    <cellStyle name="Normal 5 2" xfId="13"/>
    <cellStyle name="Normal 6" xfId="10"/>
    <cellStyle name="Normal 6 2" xfId="14"/>
    <cellStyle name="Normal 7" xfId="11"/>
    <cellStyle name="Normal 7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7.bin"/><Relationship Id="rId13" Type="http://schemas.openxmlformats.org/officeDocument/2006/relationships/printerSettings" Target="../printerSettings/printerSettings192.bin"/><Relationship Id="rId18" Type="http://schemas.openxmlformats.org/officeDocument/2006/relationships/printerSettings" Target="../printerSettings/printerSettings197.bin"/><Relationship Id="rId3" Type="http://schemas.openxmlformats.org/officeDocument/2006/relationships/printerSettings" Target="../printerSettings/printerSettings182.bin"/><Relationship Id="rId21" Type="http://schemas.openxmlformats.org/officeDocument/2006/relationships/printerSettings" Target="../printerSettings/printerSettings200.bin"/><Relationship Id="rId7" Type="http://schemas.openxmlformats.org/officeDocument/2006/relationships/printerSettings" Target="../printerSettings/printerSettings186.bin"/><Relationship Id="rId12" Type="http://schemas.openxmlformats.org/officeDocument/2006/relationships/printerSettings" Target="../printerSettings/printerSettings191.bin"/><Relationship Id="rId17" Type="http://schemas.openxmlformats.org/officeDocument/2006/relationships/printerSettings" Target="../printerSettings/printerSettings196.bin"/><Relationship Id="rId2" Type="http://schemas.openxmlformats.org/officeDocument/2006/relationships/printerSettings" Target="../printerSettings/printerSettings181.bin"/><Relationship Id="rId16" Type="http://schemas.openxmlformats.org/officeDocument/2006/relationships/printerSettings" Target="../printerSettings/printerSettings195.bin"/><Relationship Id="rId20" Type="http://schemas.openxmlformats.org/officeDocument/2006/relationships/printerSettings" Target="../printerSettings/printerSettings199.bin"/><Relationship Id="rId1" Type="http://schemas.openxmlformats.org/officeDocument/2006/relationships/printerSettings" Target="../printerSettings/printerSettings180.bin"/><Relationship Id="rId6" Type="http://schemas.openxmlformats.org/officeDocument/2006/relationships/printerSettings" Target="../printerSettings/printerSettings185.bin"/><Relationship Id="rId11" Type="http://schemas.openxmlformats.org/officeDocument/2006/relationships/printerSettings" Target="../printerSettings/printerSettings190.bin"/><Relationship Id="rId5" Type="http://schemas.openxmlformats.org/officeDocument/2006/relationships/printerSettings" Target="../printerSettings/printerSettings184.bin"/><Relationship Id="rId15" Type="http://schemas.openxmlformats.org/officeDocument/2006/relationships/printerSettings" Target="../printerSettings/printerSettings194.bin"/><Relationship Id="rId10" Type="http://schemas.openxmlformats.org/officeDocument/2006/relationships/printerSettings" Target="../printerSettings/printerSettings189.bin"/><Relationship Id="rId19" Type="http://schemas.openxmlformats.org/officeDocument/2006/relationships/printerSettings" Target="../printerSettings/printerSettings198.bin"/><Relationship Id="rId4" Type="http://schemas.openxmlformats.org/officeDocument/2006/relationships/printerSettings" Target="../printerSettings/printerSettings183.bin"/><Relationship Id="rId9" Type="http://schemas.openxmlformats.org/officeDocument/2006/relationships/printerSettings" Target="../printerSettings/printerSettings188.bin"/><Relationship Id="rId14" Type="http://schemas.openxmlformats.org/officeDocument/2006/relationships/printerSettings" Target="../printerSettings/printerSettings193.bin"/><Relationship Id="rId22" Type="http://schemas.openxmlformats.org/officeDocument/2006/relationships/printerSettings" Target="../printerSettings/printerSettings20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4.bin"/><Relationship Id="rId2" Type="http://schemas.openxmlformats.org/officeDocument/2006/relationships/printerSettings" Target="../printerSettings/printerSettings203.bin"/><Relationship Id="rId1" Type="http://schemas.openxmlformats.org/officeDocument/2006/relationships/printerSettings" Target="../printerSettings/printerSettings202.bin"/><Relationship Id="rId6" Type="http://schemas.openxmlformats.org/officeDocument/2006/relationships/printerSettings" Target="../printerSettings/printerSettings207.bin"/><Relationship Id="rId5" Type="http://schemas.openxmlformats.org/officeDocument/2006/relationships/printerSettings" Target="../printerSettings/printerSettings206.bin"/><Relationship Id="rId4" Type="http://schemas.openxmlformats.org/officeDocument/2006/relationships/printerSettings" Target="../printerSettings/printerSettings205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5.bin"/><Relationship Id="rId13" Type="http://schemas.openxmlformats.org/officeDocument/2006/relationships/printerSettings" Target="../printerSettings/printerSettings220.bin"/><Relationship Id="rId18" Type="http://schemas.openxmlformats.org/officeDocument/2006/relationships/printerSettings" Target="../printerSettings/printerSettings225.bin"/><Relationship Id="rId3" Type="http://schemas.openxmlformats.org/officeDocument/2006/relationships/printerSettings" Target="../printerSettings/printerSettings210.bin"/><Relationship Id="rId21" Type="http://schemas.openxmlformats.org/officeDocument/2006/relationships/printerSettings" Target="../printerSettings/printerSettings228.bin"/><Relationship Id="rId7" Type="http://schemas.openxmlformats.org/officeDocument/2006/relationships/printerSettings" Target="../printerSettings/printerSettings214.bin"/><Relationship Id="rId12" Type="http://schemas.openxmlformats.org/officeDocument/2006/relationships/printerSettings" Target="../printerSettings/printerSettings219.bin"/><Relationship Id="rId17" Type="http://schemas.openxmlformats.org/officeDocument/2006/relationships/printerSettings" Target="../printerSettings/printerSettings224.bin"/><Relationship Id="rId2" Type="http://schemas.openxmlformats.org/officeDocument/2006/relationships/printerSettings" Target="../printerSettings/printerSettings209.bin"/><Relationship Id="rId16" Type="http://schemas.openxmlformats.org/officeDocument/2006/relationships/printerSettings" Target="../printerSettings/printerSettings223.bin"/><Relationship Id="rId20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208.bin"/><Relationship Id="rId6" Type="http://schemas.openxmlformats.org/officeDocument/2006/relationships/printerSettings" Target="../printerSettings/printerSettings213.bin"/><Relationship Id="rId11" Type="http://schemas.openxmlformats.org/officeDocument/2006/relationships/printerSettings" Target="../printerSettings/printerSettings218.bin"/><Relationship Id="rId5" Type="http://schemas.openxmlformats.org/officeDocument/2006/relationships/printerSettings" Target="../printerSettings/printerSettings212.bin"/><Relationship Id="rId15" Type="http://schemas.openxmlformats.org/officeDocument/2006/relationships/printerSettings" Target="../printerSettings/printerSettings222.bin"/><Relationship Id="rId10" Type="http://schemas.openxmlformats.org/officeDocument/2006/relationships/printerSettings" Target="../printerSettings/printerSettings217.bin"/><Relationship Id="rId19" Type="http://schemas.openxmlformats.org/officeDocument/2006/relationships/printerSettings" Target="../printerSettings/printerSettings226.bin"/><Relationship Id="rId4" Type="http://schemas.openxmlformats.org/officeDocument/2006/relationships/printerSettings" Target="../printerSettings/printerSettings211.bin"/><Relationship Id="rId9" Type="http://schemas.openxmlformats.org/officeDocument/2006/relationships/printerSettings" Target="../printerSettings/printerSettings216.bin"/><Relationship Id="rId14" Type="http://schemas.openxmlformats.org/officeDocument/2006/relationships/printerSettings" Target="../printerSettings/printerSettings221.bin"/><Relationship Id="rId22" Type="http://schemas.openxmlformats.org/officeDocument/2006/relationships/printerSettings" Target="../printerSettings/printerSettings229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7.bin"/><Relationship Id="rId13" Type="http://schemas.openxmlformats.org/officeDocument/2006/relationships/printerSettings" Target="../printerSettings/printerSettings242.bin"/><Relationship Id="rId18" Type="http://schemas.openxmlformats.org/officeDocument/2006/relationships/printerSettings" Target="../printerSettings/printerSettings247.bin"/><Relationship Id="rId3" Type="http://schemas.openxmlformats.org/officeDocument/2006/relationships/printerSettings" Target="../printerSettings/printerSettings232.bin"/><Relationship Id="rId21" Type="http://schemas.openxmlformats.org/officeDocument/2006/relationships/printerSettings" Target="../printerSettings/printerSettings250.bin"/><Relationship Id="rId7" Type="http://schemas.openxmlformats.org/officeDocument/2006/relationships/printerSettings" Target="../printerSettings/printerSettings236.bin"/><Relationship Id="rId12" Type="http://schemas.openxmlformats.org/officeDocument/2006/relationships/printerSettings" Target="../printerSettings/printerSettings241.bin"/><Relationship Id="rId17" Type="http://schemas.openxmlformats.org/officeDocument/2006/relationships/printerSettings" Target="../printerSettings/printerSettings246.bin"/><Relationship Id="rId2" Type="http://schemas.openxmlformats.org/officeDocument/2006/relationships/printerSettings" Target="../printerSettings/printerSettings231.bin"/><Relationship Id="rId16" Type="http://schemas.openxmlformats.org/officeDocument/2006/relationships/printerSettings" Target="../printerSettings/printerSettings245.bin"/><Relationship Id="rId20" Type="http://schemas.openxmlformats.org/officeDocument/2006/relationships/printerSettings" Target="../printerSettings/printerSettings249.bin"/><Relationship Id="rId1" Type="http://schemas.openxmlformats.org/officeDocument/2006/relationships/printerSettings" Target="../printerSettings/printerSettings230.bin"/><Relationship Id="rId6" Type="http://schemas.openxmlformats.org/officeDocument/2006/relationships/printerSettings" Target="../printerSettings/printerSettings235.bin"/><Relationship Id="rId11" Type="http://schemas.openxmlformats.org/officeDocument/2006/relationships/printerSettings" Target="../printerSettings/printerSettings240.bin"/><Relationship Id="rId5" Type="http://schemas.openxmlformats.org/officeDocument/2006/relationships/printerSettings" Target="../printerSettings/printerSettings234.bin"/><Relationship Id="rId15" Type="http://schemas.openxmlformats.org/officeDocument/2006/relationships/printerSettings" Target="../printerSettings/printerSettings244.bin"/><Relationship Id="rId10" Type="http://schemas.openxmlformats.org/officeDocument/2006/relationships/printerSettings" Target="../printerSettings/printerSettings239.bin"/><Relationship Id="rId19" Type="http://schemas.openxmlformats.org/officeDocument/2006/relationships/printerSettings" Target="../printerSettings/printerSettings248.bin"/><Relationship Id="rId4" Type="http://schemas.openxmlformats.org/officeDocument/2006/relationships/printerSettings" Target="../printerSettings/printerSettings233.bin"/><Relationship Id="rId9" Type="http://schemas.openxmlformats.org/officeDocument/2006/relationships/printerSettings" Target="../printerSettings/printerSettings238.bin"/><Relationship Id="rId14" Type="http://schemas.openxmlformats.org/officeDocument/2006/relationships/printerSettings" Target="../printerSettings/printerSettings243.bin"/><Relationship Id="rId22" Type="http://schemas.openxmlformats.org/officeDocument/2006/relationships/printerSettings" Target="../printerSettings/printerSettings251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9.bin"/><Relationship Id="rId13" Type="http://schemas.openxmlformats.org/officeDocument/2006/relationships/printerSettings" Target="../printerSettings/printerSettings264.bin"/><Relationship Id="rId18" Type="http://schemas.openxmlformats.org/officeDocument/2006/relationships/printerSettings" Target="../printerSettings/printerSettings269.bin"/><Relationship Id="rId3" Type="http://schemas.openxmlformats.org/officeDocument/2006/relationships/printerSettings" Target="../printerSettings/printerSettings254.bin"/><Relationship Id="rId21" Type="http://schemas.openxmlformats.org/officeDocument/2006/relationships/printerSettings" Target="../printerSettings/printerSettings272.bin"/><Relationship Id="rId7" Type="http://schemas.openxmlformats.org/officeDocument/2006/relationships/printerSettings" Target="../printerSettings/printerSettings258.bin"/><Relationship Id="rId12" Type="http://schemas.openxmlformats.org/officeDocument/2006/relationships/printerSettings" Target="../printerSettings/printerSettings263.bin"/><Relationship Id="rId17" Type="http://schemas.openxmlformats.org/officeDocument/2006/relationships/printerSettings" Target="../printerSettings/printerSettings268.bin"/><Relationship Id="rId2" Type="http://schemas.openxmlformats.org/officeDocument/2006/relationships/printerSettings" Target="../printerSettings/printerSettings253.bin"/><Relationship Id="rId16" Type="http://schemas.openxmlformats.org/officeDocument/2006/relationships/printerSettings" Target="../printerSettings/printerSettings267.bin"/><Relationship Id="rId20" Type="http://schemas.openxmlformats.org/officeDocument/2006/relationships/printerSettings" Target="../printerSettings/printerSettings271.bin"/><Relationship Id="rId1" Type="http://schemas.openxmlformats.org/officeDocument/2006/relationships/printerSettings" Target="../printerSettings/printerSettings252.bin"/><Relationship Id="rId6" Type="http://schemas.openxmlformats.org/officeDocument/2006/relationships/printerSettings" Target="../printerSettings/printerSettings257.bin"/><Relationship Id="rId11" Type="http://schemas.openxmlformats.org/officeDocument/2006/relationships/printerSettings" Target="../printerSettings/printerSettings262.bin"/><Relationship Id="rId5" Type="http://schemas.openxmlformats.org/officeDocument/2006/relationships/printerSettings" Target="../printerSettings/printerSettings256.bin"/><Relationship Id="rId15" Type="http://schemas.openxmlformats.org/officeDocument/2006/relationships/printerSettings" Target="../printerSettings/printerSettings266.bin"/><Relationship Id="rId10" Type="http://schemas.openxmlformats.org/officeDocument/2006/relationships/printerSettings" Target="../printerSettings/printerSettings261.bin"/><Relationship Id="rId19" Type="http://schemas.openxmlformats.org/officeDocument/2006/relationships/printerSettings" Target="../printerSettings/printerSettings270.bin"/><Relationship Id="rId4" Type="http://schemas.openxmlformats.org/officeDocument/2006/relationships/printerSettings" Target="../printerSettings/printerSettings255.bin"/><Relationship Id="rId9" Type="http://schemas.openxmlformats.org/officeDocument/2006/relationships/printerSettings" Target="../printerSettings/printerSettings260.bin"/><Relationship Id="rId14" Type="http://schemas.openxmlformats.org/officeDocument/2006/relationships/printerSettings" Target="../printerSettings/printerSettings265.bin"/><Relationship Id="rId22" Type="http://schemas.openxmlformats.org/officeDocument/2006/relationships/printerSettings" Target="../printerSettings/printerSettings27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1.bin"/><Relationship Id="rId13" Type="http://schemas.openxmlformats.org/officeDocument/2006/relationships/printerSettings" Target="../printerSettings/printerSettings286.bin"/><Relationship Id="rId18" Type="http://schemas.openxmlformats.org/officeDocument/2006/relationships/printerSettings" Target="../printerSettings/printerSettings291.bin"/><Relationship Id="rId3" Type="http://schemas.openxmlformats.org/officeDocument/2006/relationships/printerSettings" Target="../printerSettings/printerSettings276.bin"/><Relationship Id="rId21" Type="http://schemas.openxmlformats.org/officeDocument/2006/relationships/printerSettings" Target="../printerSettings/printerSettings294.bin"/><Relationship Id="rId7" Type="http://schemas.openxmlformats.org/officeDocument/2006/relationships/printerSettings" Target="../printerSettings/printerSettings280.bin"/><Relationship Id="rId12" Type="http://schemas.openxmlformats.org/officeDocument/2006/relationships/printerSettings" Target="../printerSettings/printerSettings285.bin"/><Relationship Id="rId17" Type="http://schemas.openxmlformats.org/officeDocument/2006/relationships/printerSettings" Target="../printerSettings/printerSettings290.bin"/><Relationship Id="rId2" Type="http://schemas.openxmlformats.org/officeDocument/2006/relationships/printerSettings" Target="../printerSettings/printerSettings275.bin"/><Relationship Id="rId16" Type="http://schemas.openxmlformats.org/officeDocument/2006/relationships/printerSettings" Target="../printerSettings/printerSettings289.bin"/><Relationship Id="rId20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74.bin"/><Relationship Id="rId6" Type="http://schemas.openxmlformats.org/officeDocument/2006/relationships/printerSettings" Target="../printerSettings/printerSettings279.bin"/><Relationship Id="rId11" Type="http://schemas.openxmlformats.org/officeDocument/2006/relationships/printerSettings" Target="../printerSettings/printerSettings284.bin"/><Relationship Id="rId5" Type="http://schemas.openxmlformats.org/officeDocument/2006/relationships/printerSettings" Target="../printerSettings/printerSettings278.bin"/><Relationship Id="rId15" Type="http://schemas.openxmlformats.org/officeDocument/2006/relationships/printerSettings" Target="../printerSettings/printerSettings288.bin"/><Relationship Id="rId10" Type="http://schemas.openxmlformats.org/officeDocument/2006/relationships/printerSettings" Target="../printerSettings/printerSettings283.bin"/><Relationship Id="rId19" Type="http://schemas.openxmlformats.org/officeDocument/2006/relationships/printerSettings" Target="../printerSettings/printerSettings292.bin"/><Relationship Id="rId4" Type="http://schemas.openxmlformats.org/officeDocument/2006/relationships/printerSettings" Target="../printerSettings/printerSettings277.bin"/><Relationship Id="rId9" Type="http://schemas.openxmlformats.org/officeDocument/2006/relationships/printerSettings" Target="../printerSettings/printerSettings282.bin"/><Relationship Id="rId14" Type="http://schemas.openxmlformats.org/officeDocument/2006/relationships/printerSettings" Target="../printerSettings/printerSettings287.bin"/><Relationship Id="rId22" Type="http://schemas.openxmlformats.org/officeDocument/2006/relationships/printerSettings" Target="../printerSettings/printerSettings29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3.bin"/><Relationship Id="rId13" Type="http://schemas.openxmlformats.org/officeDocument/2006/relationships/printerSettings" Target="../printerSettings/printerSettings308.bin"/><Relationship Id="rId3" Type="http://schemas.openxmlformats.org/officeDocument/2006/relationships/printerSettings" Target="../printerSettings/printerSettings298.bin"/><Relationship Id="rId7" Type="http://schemas.openxmlformats.org/officeDocument/2006/relationships/printerSettings" Target="../printerSettings/printerSettings302.bin"/><Relationship Id="rId12" Type="http://schemas.openxmlformats.org/officeDocument/2006/relationships/printerSettings" Target="../printerSettings/printerSettings307.bin"/><Relationship Id="rId2" Type="http://schemas.openxmlformats.org/officeDocument/2006/relationships/printerSettings" Target="../printerSettings/printerSettings297.bin"/><Relationship Id="rId1" Type="http://schemas.openxmlformats.org/officeDocument/2006/relationships/printerSettings" Target="../printerSettings/printerSettings296.bin"/><Relationship Id="rId6" Type="http://schemas.openxmlformats.org/officeDocument/2006/relationships/printerSettings" Target="../printerSettings/printerSettings301.bin"/><Relationship Id="rId11" Type="http://schemas.openxmlformats.org/officeDocument/2006/relationships/printerSettings" Target="../printerSettings/printerSettings306.bin"/><Relationship Id="rId5" Type="http://schemas.openxmlformats.org/officeDocument/2006/relationships/printerSettings" Target="../printerSettings/printerSettings300.bin"/><Relationship Id="rId15" Type="http://schemas.openxmlformats.org/officeDocument/2006/relationships/printerSettings" Target="../printerSettings/printerSettings310.bin"/><Relationship Id="rId10" Type="http://schemas.openxmlformats.org/officeDocument/2006/relationships/printerSettings" Target="../printerSettings/printerSettings305.bin"/><Relationship Id="rId4" Type="http://schemas.openxmlformats.org/officeDocument/2006/relationships/printerSettings" Target="../printerSettings/printerSettings299.bin"/><Relationship Id="rId9" Type="http://schemas.openxmlformats.org/officeDocument/2006/relationships/printerSettings" Target="../printerSettings/printerSettings304.bin"/><Relationship Id="rId14" Type="http://schemas.openxmlformats.org/officeDocument/2006/relationships/printerSettings" Target="../printerSettings/printerSettings309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8.bin"/><Relationship Id="rId13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13.bin"/><Relationship Id="rId7" Type="http://schemas.openxmlformats.org/officeDocument/2006/relationships/printerSettings" Target="../printerSettings/printerSettings317.bin"/><Relationship Id="rId12" Type="http://schemas.openxmlformats.org/officeDocument/2006/relationships/printerSettings" Target="../printerSettings/printerSettings322.bin"/><Relationship Id="rId2" Type="http://schemas.openxmlformats.org/officeDocument/2006/relationships/printerSettings" Target="../printerSettings/printerSettings312.bin"/><Relationship Id="rId1" Type="http://schemas.openxmlformats.org/officeDocument/2006/relationships/printerSettings" Target="../printerSettings/printerSettings311.bin"/><Relationship Id="rId6" Type="http://schemas.openxmlformats.org/officeDocument/2006/relationships/printerSettings" Target="../printerSettings/printerSettings316.bin"/><Relationship Id="rId11" Type="http://schemas.openxmlformats.org/officeDocument/2006/relationships/printerSettings" Target="../printerSettings/printerSettings321.bin"/><Relationship Id="rId5" Type="http://schemas.openxmlformats.org/officeDocument/2006/relationships/printerSettings" Target="../printerSettings/printerSettings315.bin"/><Relationship Id="rId15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20.bin"/><Relationship Id="rId4" Type="http://schemas.openxmlformats.org/officeDocument/2006/relationships/printerSettings" Target="../printerSettings/printerSettings314.bin"/><Relationship Id="rId9" Type="http://schemas.openxmlformats.org/officeDocument/2006/relationships/printerSettings" Target="../printerSettings/printerSettings319.bin"/><Relationship Id="rId14" Type="http://schemas.openxmlformats.org/officeDocument/2006/relationships/printerSettings" Target="../printerSettings/printerSettings324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3.bin"/><Relationship Id="rId13" Type="http://schemas.openxmlformats.org/officeDocument/2006/relationships/printerSettings" Target="../printerSettings/printerSettings338.bin"/><Relationship Id="rId18" Type="http://schemas.openxmlformats.org/officeDocument/2006/relationships/printerSettings" Target="../printerSettings/printerSettings343.bin"/><Relationship Id="rId3" Type="http://schemas.openxmlformats.org/officeDocument/2006/relationships/printerSettings" Target="../printerSettings/printerSettings328.bin"/><Relationship Id="rId21" Type="http://schemas.openxmlformats.org/officeDocument/2006/relationships/printerSettings" Target="../printerSettings/printerSettings346.bin"/><Relationship Id="rId7" Type="http://schemas.openxmlformats.org/officeDocument/2006/relationships/printerSettings" Target="../printerSettings/printerSettings332.bin"/><Relationship Id="rId12" Type="http://schemas.openxmlformats.org/officeDocument/2006/relationships/printerSettings" Target="../printerSettings/printerSettings337.bin"/><Relationship Id="rId17" Type="http://schemas.openxmlformats.org/officeDocument/2006/relationships/printerSettings" Target="../printerSettings/printerSettings342.bin"/><Relationship Id="rId2" Type="http://schemas.openxmlformats.org/officeDocument/2006/relationships/printerSettings" Target="../printerSettings/printerSettings327.bin"/><Relationship Id="rId16" Type="http://schemas.openxmlformats.org/officeDocument/2006/relationships/printerSettings" Target="../printerSettings/printerSettings341.bin"/><Relationship Id="rId20" Type="http://schemas.openxmlformats.org/officeDocument/2006/relationships/printerSettings" Target="../printerSettings/printerSettings345.bin"/><Relationship Id="rId1" Type="http://schemas.openxmlformats.org/officeDocument/2006/relationships/printerSettings" Target="../printerSettings/printerSettings326.bin"/><Relationship Id="rId6" Type="http://schemas.openxmlformats.org/officeDocument/2006/relationships/printerSettings" Target="../printerSettings/printerSettings331.bin"/><Relationship Id="rId11" Type="http://schemas.openxmlformats.org/officeDocument/2006/relationships/printerSettings" Target="../printerSettings/printerSettings336.bin"/><Relationship Id="rId5" Type="http://schemas.openxmlformats.org/officeDocument/2006/relationships/printerSettings" Target="../printerSettings/printerSettings330.bin"/><Relationship Id="rId15" Type="http://schemas.openxmlformats.org/officeDocument/2006/relationships/printerSettings" Target="../printerSettings/printerSettings340.bin"/><Relationship Id="rId10" Type="http://schemas.openxmlformats.org/officeDocument/2006/relationships/printerSettings" Target="../printerSettings/printerSettings335.bin"/><Relationship Id="rId19" Type="http://schemas.openxmlformats.org/officeDocument/2006/relationships/printerSettings" Target="../printerSettings/printerSettings344.bin"/><Relationship Id="rId4" Type="http://schemas.openxmlformats.org/officeDocument/2006/relationships/printerSettings" Target="../printerSettings/printerSettings329.bin"/><Relationship Id="rId9" Type="http://schemas.openxmlformats.org/officeDocument/2006/relationships/printerSettings" Target="../printerSettings/printerSettings334.bin"/><Relationship Id="rId14" Type="http://schemas.openxmlformats.org/officeDocument/2006/relationships/printerSettings" Target="../printerSettings/printerSettings339.bin"/><Relationship Id="rId22" Type="http://schemas.openxmlformats.org/officeDocument/2006/relationships/printerSettings" Target="../printerSettings/printerSettings34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5.bin"/><Relationship Id="rId13" Type="http://schemas.openxmlformats.org/officeDocument/2006/relationships/printerSettings" Target="../printerSettings/printerSettings360.bin"/><Relationship Id="rId3" Type="http://schemas.openxmlformats.org/officeDocument/2006/relationships/printerSettings" Target="../printerSettings/printerSettings350.bin"/><Relationship Id="rId7" Type="http://schemas.openxmlformats.org/officeDocument/2006/relationships/printerSettings" Target="../printerSettings/printerSettings354.bin"/><Relationship Id="rId12" Type="http://schemas.openxmlformats.org/officeDocument/2006/relationships/printerSettings" Target="../printerSettings/printerSettings359.bin"/><Relationship Id="rId2" Type="http://schemas.openxmlformats.org/officeDocument/2006/relationships/printerSettings" Target="../printerSettings/printerSettings349.bin"/><Relationship Id="rId1" Type="http://schemas.openxmlformats.org/officeDocument/2006/relationships/printerSettings" Target="../printerSettings/printerSettings348.bin"/><Relationship Id="rId6" Type="http://schemas.openxmlformats.org/officeDocument/2006/relationships/printerSettings" Target="../printerSettings/printerSettings353.bin"/><Relationship Id="rId11" Type="http://schemas.openxmlformats.org/officeDocument/2006/relationships/printerSettings" Target="../printerSettings/printerSettings358.bin"/><Relationship Id="rId5" Type="http://schemas.openxmlformats.org/officeDocument/2006/relationships/printerSettings" Target="../printerSettings/printerSettings352.bin"/><Relationship Id="rId15" Type="http://schemas.openxmlformats.org/officeDocument/2006/relationships/printerSettings" Target="../printerSettings/printerSettings362.bin"/><Relationship Id="rId10" Type="http://schemas.openxmlformats.org/officeDocument/2006/relationships/printerSettings" Target="../printerSettings/printerSettings357.bin"/><Relationship Id="rId4" Type="http://schemas.openxmlformats.org/officeDocument/2006/relationships/printerSettings" Target="../printerSettings/printerSettings351.bin"/><Relationship Id="rId9" Type="http://schemas.openxmlformats.org/officeDocument/2006/relationships/printerSettings" Target="../printerSettings/printerSettings356.bin"/><Relationship Id="rId14" Type="http://schemas.openxmlformats.org/officeDocument/2006/relationships/printerSettings" Target="../printerSettings/printerSettings36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21" Type="http://schemas.openxmlformats.org/officeDocument/2006/relationships/printerSettings" Target="../printerSettings/printerSettings40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20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Relationship Id="rId22" Type="http://schemas.openxmlformats.org/officeDocument/2006/relationships/printerSettings" Target="../printerSettings/printerSettings41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0.bin"/><Relationship Id="rId13" Type="http://schemas.openxmlformats.org/officeDocument/2006/relationships/printerSettings" Target="../printerSettings/printerSettings375.bin"/><Relationship Id="rId18" Type="http://schemas.openxmlformats.org/officeDocument/2006/relationships/printerSettings" Target="../printerSettings/printerSettings380.bin"/><Relationship Id="rId3" Type="http://schemas.openxmlformats.org/officeDocument/2006/relationships/printerSettings" Target="../printerSettings/printerSettings365.bin"/><Relationship Id="rId21" Type="http://schemas.openxmlformats.org/officeDocument/2006/relationships/printerSettings" Target="../printerSettings/printerSettings383.bin"/><Relationship Id="rId7" Type="http://schemas.openxmlformats.org/officeDocument/2006/relationships/printerSettings" Target="../printerSettings/printerSettings369.bin"/><Relationship Id="rId12" Type="http://schemas.openxmlformats.org/officeDocument/2006/relationships/printerSettings" Target="../printerSettings/printerSettings374.bin"/><Relationship Id="rId17" Type="http://schemas.openxmlformats.org/officeDocument/2006/relationships/printerSettings" Target="../printerSettings/printerSettings379.bin"/><Relationship Id="rId2" Type="http://schemas.openxmlformats.org/officeDocument/2006/relationships/printerSettings" Target="../printerSettings/printerSettings364.bin"/><Relationship Id="rId16" Type="http://schemas.openxmlformats.org/officeDocument/2006/relationships/printerSettings" Target="../printerSettings/printerSettings378.bin"/><Relationship Id="rId20" Type="http://schemas.openxmlformats.org/officeDocument/2006/relationships/printerSettings" Target="../printerSettings/printerSettings382.bin"/><Relationship Id="rId1" Type="http://schemas.openxmlformats.org/officeDocument/2006/relationships/printerSettings" Target="../printerSettings/printerSettings363.bin"/><Relationship Id="rId6" Type="http://schemas.openxmlformats.org/officeDocument/2006/relationships/printerSettings" Target="../printerSettings/printerSettings368.bin"/><Relationship Id="rId11" Type="http://schemas.openxmlformats.org/officeDocument/2006/relationships/printerSettings" Target="../printerSettings/printerSettings373.bin"/><Relationship Id="rId5" Type="http://schemas.openxmlformats.org/officeDocument/2006/relationships/printerSettings" Target="../printerSettings/printerSettings367.bin"/><Relationship Id="rId15" Type="http://schemas.openxmlformats.org/officeDocument/2006/relationships/printerSettings" Target="../printerSettings/printerSettings377.bin"/><Relationship Id="rId10" Type="http://schemas.openxmlformats.org/officeDocument/2006/relationships/printerSettings" Target="../printerSettings/printerSettings372.bin"/><Relationship Id="rId19" Type="http://schemas.openxmlformats.org/officeDocument/2006/relationships/printerSettings" Target="../printerSettings/printerSettings381.bin"/><Relationship Id="rId4" Type="http://schemas.openxmlformats.org/officeDocument/2006/relationships/printerSettings" Target="../printerSettings/printerSettings366.bin"/><Relationship Id="rId9" Type="http://schemas.openxmlformats.org/officeDocument/2006/relationships/printerSettings" Target="../printerSettings/printerSettings371.bin"/><Relationship Id="rId14" Type="http://schemas.openxmlformats.org/officeDocument/2006/relationships/printerSettings" Target="../printerSettings/printerSettings376.bin"/><Relationship Id="rId22" Type="http://schemas.openxmlformats.org/officeDocument/2006/relationships/printerSettings" Target="../printerSettings/printerSettings384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2.bin"/><Relationship Id="rId13" Type="http://schemas.openxmlformats.org/officeDocument/2006/relationships/printerSettings" Target="../printerSettings/printerSettings397.bin"/><Relationship Id="rId3" Type="http://schemas.openxmlformats.org/officeDocument/2006/relationships/printerSettings" Target="../printerSettings/printerSettings387.bin"/><Relationship Id="rId7" Type="http://schemas.openxmlformats.org/officeDocument/2006/relationships/printerSettings" Target="../printerSettings/printerSettings391.bin"/><Relationship Id="rId12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86.bin"/><Relationship Id="rId16" Type="http://schemas.openxmlformats.org/officeDocument/2006/relationships/printerSettings" Target="../printerSettings/printerSettings400.bin"/><Relationship Id="rId1" Type="http://schemas.openxmlformats.org/officeDocument/2006/relationships/printerSettings" Target="../printerSettings/printerSettings385.bin"/><Relationship Id="rId6" Type="http://schemas.openxmlformats.org/officeDocument/2006/relationships/printerSettings" Target="../printerSettings/printerSettings390.bin"/><Relationship Id="rId11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89.bin"/><Relationship Id="rId15" Type="http://schemas.openxmlformats.org/officeDocument/2006/relationships/printerSettings" Target="../printerSettings/printerSettings399.bin"/><Relationship Id="rId10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88.bin"/><Relationship Id="rId9" Type="http://schemas.openxmlformats.org/officeDocument/2006/relationships/printerSettings" Target="../printerSettings/printerSettings393.bin"/><Relationship Id="rId14" Type="http://schemas.openxmlformats.org/officeDocument/2006/relationships/printerSettings" Target="../printerSettings/printerSettings398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8.bin"/><Relationship Id="rId13" Type="http://schemas.openxmlformats.org/officeDocument/2006/relationships/printerSettings" Target="../printerSettings/printerSettings413.bin"/><Relationship Id="rId3" Type="http://schemas.openxmlformats.org/officeDocument/2006/relationships/printerSettings" Target="../printerSettings/printerSettings403.bin"/><Relationship Id="rId7" Type="http://schemas.openxmlformats.org/officeDocument/2006/relationships/printerSettings" Target="../printerSettings/printerSettings407.bin"/><Relationship Id="rId12" Type="http://schemas.openxmlformats.org/officeDocument/2006/relationships/printerSettings" Target="../printerSettings/printerSettings412.bin"/><Relationship Id="rId2" Type="http://schemas.openxmlformats.org/officeDocument/2006/relationships/printerSettings" Target="../printerSettings/printerSettings402.bin"/><Relationship Id="rId16" Type="http://schemas.openxmlformats.org/officeDocument/2006/relationships/printerSettings" Target="../printerSettings/printerSettings416.bin"/><Relationship Id="rId1" Type="http://schemas.openxmlformats.org/officeDocument/2006/relationships/printerSettings" Target="../printerSettings/printerSettings401.bin"/><Relationship Id="rId6" Type="http://schemas.openxmlformats.org/officeDocument/2006/relationships/printerSettings" Target="../printerSettings/printerSettings406.bin"/><Relationship Id="rId11" Type="http://schemas.openxmlformats.org/officeDocument/2006/relationships/printerSettings" Target="../printerSettings/printerSettings411.bin"/><Relationship Id="rId5" Type="http://schemas.openxmlformats.org/officeDocument/2006/relationships/printerSettings" Target="../printerSettings/printerSettings405.bin"/><Relationship Id="rId15" Type="http://schemas.openxmlformats.org/officeDocument/2006/relationships/printerSettings" Target="../printerSettings/printerSettings415.bin"/><Relationship Id="rId10" Type="http://schemas.openxmlformats.org/officeDocument/2006/relationships/printerSettings" Target="../printerSettings/printerSettings410.bin"/><Relationship Id="rId4" Type="http://schemas.openxmlformats.org/officeDocument/2006/relationships/printerSettings" Target="../printerSettings/printerSettings404.bin"/><Relationship Id="rId9" Type="http://schemas.openxmlformats.org/officeDocument/2006/relationships/printerSettings" Target="../printerSettings/printerSettings409.bin"/><Relationship Id="rId14" Type="http://schemas.openxmlformats.org/officeDocument/2006/relationships/printerSettings" Target="../printerSettings/printerSettings414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4.bin"/><Relationship Id="rId13" Type="http://schemas.openxmlformats.org/officeDocument/2006/relationships/printerSettings" Target="../printerSettings/printerSettings429.bin"/><Relationship Id="rId3" Type="http://schemas.openxmlformats.org/officeDocument/2006/relationships/printerSettings" Target="../printerSettings/printerSettings419.bin"/><Relationship Id="rId7" Type="http://schemas.openxmlformats.org/officeDocument/2006/relationships/printerSettings" Target="../printerSettings/printerSettings423.bin"/><Relationship Id="rId12" Type="http://schemas.openxmlformats.org/officeDocument/2006/relationships/printerSettings" Target="../printerSettings/printerSettings428.bin"/><Relationship Id="rId2" Type="http://schemas.openxmlformats.org/officeDocument/2006/relationships/printerSettings" Target="../printerSettings/printerSettings418.bin"/><Relationship Id="rId16" Type="http://schemas.openxmlformats.org/officeDocument/2006/relationships/printerSettings" Target="../printerSettings/printerSettings432.bin"/><Relationship Id="rId1" Type="http://schemas.openxmlformats.org/officeDocument/2006/relationships/printerSettings" Target="../printerSettings/printerSettings417.bin"/><Relationship Id="rId6" Type="http://schemas.openxmlformats.org/officeDocument/2006/relationships/printerSettings" Target="../printerSettings/printerSettings422.bin"/><Relationship Id="rId11" Type="http://schemas.openxmlformats.org/officeDocument/2006/relationships/printerSettings" Target="../printerSettings/printerSettings427.bin"/><Relationship Id="rId5" Type="http://schemas.openxmlformats.org/officeDocument/2006/relationships/printerSettings" Target="../printerSettings/printerSettings421.bin"/><Relationship Id="rId15" Type="http://schemas.openxmlformats.org/officeDocument/2006/relationships/printerSettings" Target="../printerSettings/printerSettings431.bin"/><Relationship Id="rId10" Type="http://schemas.openxmlformats.org/officeDocument/2006/relationships/printerSettings" Target="../printerSettings/printerSettings426.bin"/><Relationship Id="rId4" Type="http://schemas.openxmlformats.org/officeDocument/2006/relationships/printerSettings" Target="../printerSettings/printerSettings420.bin"/><Relationship Id="rId9" Type="http://schemas.openxmlformats.org/officeDocument/2006/relationships/printerSettings" Target="../printerSettings/printerSettings425.bin"/><Relationship Id="rId14" Type="http://schemas.openxmlformats.org/officeDocument/2006/relationships/printerSettings" Target="../printerSettings/printerSettings430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0.bin"/><Relationship Id="rId13" Type="http://schemas.openxmlformats.org/officeDocument/2006/relationships/printerSettings" Target="../printerSettings/printerSettings445.bin"/><Relationship Id="rId3" Type="http://schemas.openxmlformats.org/officeDocument/2006/relationships/printerSettings" Target="../printerSettings/printerSettings435.bin"/><Relationship Id="rId7" Type="http://schemas.openxmlformats.org/officeDocument/2006/relationships/printerSettings" Target="../printerSettings/printerSettings439.bin"/><Relationship Id="rId12" Type="http://schemas.openxmlformats.org/officeDocument/2006/relationships/printerSettings" Target="../printerSettings/printerSettings444.bin"/><Relationship Id="rId2" Type="http://schemas.openxmlformats.org/officeDocument/2006/relationships/printerSettings" Target="../printerSettings/printerSettings434.bin"/><Relationship Id="rId16" Type="http://schemas.openxmlformats.org/officeDocument/2006/relationships/printerSettings" Target="../printerSettings/printerSettings448.bin"/><Relationship Id="rId1" Type="http://schemas.openxmlformats.org/officeDocument/2006/relationships/printerSettings" Target="../printerSettings/printerSettings433.bin"/><Relationship Id="rId6" Type="http://schemas.openxmlformats.org/officeDocument/2006/relationships/printerSettings" Target="../printerSettings/printerSettings438.bin"/><Relationship Id="rId11" Type="http://schemas.openxmlformats.org/officeDocument/2006/relationships/printerSettings" Target="../printerSettings/printerSettings443.bin"/><Relationship Id="rId5" Type="http://schemas.openxmlformats.org/officeDocument/2006/relationships/printerSettings" Target="../printerSettings/printerSettings437.bin"/><Relationship Id="rId15" Type="http://schemas.openxmlformats.org/officeDocument/2006/relationships/printerSettings" Target="../printerSettings/printerSettings447.bin"/><Relationship Id="rId10" Type="http://schemas.openxmlformats.org/officeDocument/2006/relationships/printerSettings" Target="../printerSettings/printerSettings442.bin"/><Relationship Id="rId4" Type="http://schemas.openxmlformats.org/officeDocument/2006/relationships/printerSettings" Target="../printerSettings/printerSettings436.bin"/><Relationship Id="rId9" Type="http://schemas.openxmlformats.org/officeDocument/2006/relationships/printerSettings" Target="../printerSettings/printerSettings441.bin"/><Relationship Id="rId14" Type="http://schemas.openxmlformats.org/officeDocument/2006/relationships/printerSettings" Target="../printerSettings/printerSettings446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6.bin"/><Relationship Id="rId13" Type="http://schemas.openxmlformats.org/officeDocument/2006/relationships/printerSettings" Target="../printerSettings/printerSettings461.bin"/><Relationship Id="rId3" Type="http://schemas.openxmlformats.org/officeDocument/2006/relationships/printerSettings" Target="../printerSettings/printerSettings451.bin"/><Relationship Id="rId7" Type="http://schemas.openxmlformats.org/officeDocument/2006/relationships/printerSettings" Target="../printerSettings/printerSettings455.bin"/><Relationship Id="rId12" Type="http://schemas.openxmlformats.org/officeDocument/2006/relationships/printerSettings" Target="../printerSettings/printerSettings460.bin"/><Relationship Id="rId2" Type="http://schemas.openxmlformats.org/officeDocument/2006/relationships/printerSettings" Target="../printerSettings/printerSettings450.bin"/><Relationship Id="rId16" Type="http://schemas.openxmlformats.org/officeDocument/2006/relationships/printerSettings" Target="../printerSettings/printerSettings464.bin"/><Relationship Id="rId1" Type="http://schemas.openxmlformats.org/officeDocument/2006/relationships/printerSettings" Target="../printerSettings/printerSettings449.bin"/><Relationship Id="rId6" Type="http://schemas.openxmlformats.org/officeDocument/2006/relationships/printerSettings" Target="../printerSettings/printerSettings454.bin"/><Relationship Id="rId11" Type="http://schemas.openxmlformats.org/officeDocument/2006/relationships/printerSettings" Target="../printerSettings/printerSettings459.bin"/><Relationship Id="rId5" Type="http://schemas.openxmlformats.org/officeDocument/2006/relationships/printerSettings" Target="../printerSettings/printerSettings453.bin"/><Relationship Id="rId15" Type="http://schemas.openxmlformats.org/officeDocument/2006/relationships/printerSettings" Target="../printerSettings/printerSettings463.bin"/><Relationship Id="rId10" Type="http://schemas.openxmlformats.org/officeDocument/2006/relationships/printerSettings" Target="../printerSettings/printerSettings458.bin"/><Relationship Id="rId4" Type="http://schemas.openxmlformats.org/officeDocument/2006/relationships/printerSettings" Target="../printerSettings/printerSettings452.bin"/><Relationship Id="rId9" Type="http://schemas.openxmlformats.org/officeDocument/2006/relationships/printerSettings" Target="../printerSettings/printerSettings457.bin"/><Relationship Id="rId14" Type="http://schemas.openxmlformats.org/officeDocument/2006/relationships/printerSettings" Target="../printerSettings/printerSettings462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2.bin"/><Relationship Id="rId13" Type="http://schemas.openxmlformats.org/officeDocument/2006/relationships/printerSettings" Target="../printerSettings/printerSettings477.bin"/><Relationship Id="rId18" Type="http://schemas.openxmlformats.org/officeDocument/2006/relationships/printerSettings" Target="../printerSettings/printerSettings482.bin"/><Relationship Id="rId3" Type="http://schemas.openxmlformats.org/officeDocument/2006/relationships/printerSettings" Target="../printerSettings/printerSettings467.bin"/><Relationship Id="rId21" Type="http://schemas.openxmlformats.org/officeDocument/2006/relationships/printerSettings" Target="../printerSettings/printerSettings485.bin"/><Relationship Id="rId7" Type="http://schemas.openxmlformats.org/officeDocument/2006/relationships/printerSettings" Target="../printerSettings/printerSettings471.bin"/><Relationship Id="rId12" Type="http://schemas.openxmlformats.org/officeDocument/2006/relationships/printerSettings" Target="../printerSettings/printerSettings476.bin"/><Relationship Id="rId17" Type="http://schemas.openxmlformats.org/officeDocument/2006/relationships/printerSettings" Target="../printerSettings/printerSettings481.bin"/><Relationship Id="rId2" Type="http://schemas.openxmlformats.org/officeDocument/2006/relationships/printerSettings" Target="../printerSettings/printerSettings466.bin"/><Relationship Id="rId16" Type="http://schemas.openxmlformats.org/officeDocument/2006/relationships/printerSettings" Target="../printerSettings/printerSettings480.bin"/><Relationship Id="rId20" Type="http://schemas.openxmlformats.org/officeDocument/2006/relationships/printerSettings" Target="../printerSettings/printerSettings484.bin"/><Relationship Id="rId1" Type="http://schemas.openxmlformats.org/officeDocument/2006/relationships/printerSettings" Target="../printerSettings/printerSettings465.bin"/><Relationship Id="rId6" Type="http://schemas.openxmlformats.org/officeDocument/2006/relationships/printerSettings" Target="../printerSettings/printerSettings470.bin"/><Relationship Id="rId11" Type="http://schemas.openxmlformats.org/officeDocument/2006/relationships/printerSettings" Target="../printerSettings/printerSettings475.bin"/><Relationship Id="rId5" Type="http://schemas.openxmlformats.org/officeDocument/2006/relationships/printerSettings" Target="../printerSettings/printerSettings469.bin"/><Relationship Id="rId15" Type="http://schemas.openxmlformats.org/officeDocument/2006/relationships/printerSettings" Target="../printerSettings/printerSettings479.bin"/><Relationship Id="rId10" Type="http://schemas.openxmlformats.org/officeDocument/2006/relationships/printerSettings" Target="../printerSettings/printerSettings474.bin"/><Relationship Id="rId19" Type="http://schemas.openxmlformats.org/officeDocument/2006/relationships/printerSettings" Target="../printerSettings/printerSettings483.bin"/><Relationship Id="rId4" Type="http://schemas.openxmlformats.org/officeDocument/2006/relationships/printerSettings" Target="../printerSettings/printerSettings468.bin"/><Relationship Id="rId9" Type="http://schemas.openxmlformats.org/officeDocument/2006/relationships/printerSettings" Target="../printerSettings/printerSettings473.bin"/><Relationship Id="rId14" Type="http://schemas.openxmlformats.org/officeDocument/2006/relationships/printerSettings" Target="../printerSettings/printerSettings478.bin"/><Relationship Id="rId22" Type="http://schemas.openxmlformats.org/officeDocument/2006/relationships/printerSettings" Target="../printerSettings/printerSettings48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4.bin"/><Relationship Id="rId13" Type="http://schemas.openxmlformats.org/officeDocument/2006/relationships/printerSettings" Target="../printerSettings/printerSettings499.bin"/><Relationship Id="rId18" Type="http://schemas.openxmlformats.org/officeDocument/2006/relationships/printerSettings" Target="../printerSettings/printerSettings504.bin"/><Relationship Id="rId3" Type="http://schemas.openxmlformats.org/officeDocument/2006/relationships/printerSettings" Target="../printerSettings/printerSettings489.bin"/><Relationship Id="rId21" Type="http://schemas.openxmlformats.org/officeDocument/2006/relationships/printerSettings" Target="../printerSettings/printerSettings507.bin"/><Relationship Id="rId7" Type="http://schemas.openxmlformats.org/officeDocument/2006/relationships/printerSettings" Target="../printerSettings/printerSettings493.bin"/><Relationship Id="rId12" Type="http://schemas.openxmlformats.org/officeDocument/2006/relationships/printerSettings" Target="../printerSettings/printerSettings498.bin"/><Relationship Id="rId17" Type="http://schemas.openxmlformats.org/officeDocument/2006/relationships/printerSettings" Target="../printerSettings/printerSettings503.bin"/><Relationship Id="rId2" Type="http://schemas.openxmlformats.org/officeDocument/2006/relationships/printerSettings" Target="../printerSettings/printerSettings488.bin"/><Relationship Id="rId16" Type="http://schemas.openxmlformats.org/officeDocument/2006/relationships/printerSettings" Target="../printerSettings/printerSettings502.bin"/><Relationship Id="rId20" Type="http://schemas.openxmlformats.org/officeDocument/2006/relationships/printerSettings" Target="../printerSettings/printerSettings506.bin"/><Relationship Id="rId1" Type="http://schemas.openxmlformats.org/officeDocument/2006/relationships/printerSettings" Target="../printerSettings/printerSettings487.bin"/><Relationship Id="rId6" Type="http://schemas.openxmlformats.org/officeDocument/2006/relationships/printerSettings" Target="../printerSettings/printerSettings492.bin"/><Relationship Id="rId11" Type="http://schemas.openxmlformats.org/officeDocument/2006/relationships/printerSettings" Target="../printerSettings/printerSettings497.bin"/><Relationship Id="rId5" Type="http://schemas.openxmlformats.org/officeDocument/2006/relationships/printerSettings" Target="../printerSettings/printerSettings491.bin"/><Relationship Id="rId15" Type="http://schemas.openxmlformats.org/officeDocument/2006/relationships/printerSettings" Target="../printerSettings/printerSettings501.bin"/><Relationship Id="rId10" Type="http://schemas.openxmlformats.org/officeDocument/2006/relationships/printerSettings" Target="../printerSettings/printerSettings496.bin"/><Relationship Id="rId19" Type="http://schemas.openxmlformats.org/officeDocument/2006/relationships/printerSettings" Target="../printerSettings/printerSettings505.bin"/><Relationship Id="rId4" Type="http://schemas.openxmlformats.org/officeDocument/2006/relationships/printerSettings" Target="../printerSettings/printerSettings490.bin"/><Relationship Id="rId9" Type="http://schemas.openxmlformats.org/officeDocument/2006/relationships/printerSettings" Target="../printerSettings/printerSettings495.bin"/><Relationship Id="rId14" Type="http://schemas.openxmlformats.org/officeDocument/2006/relationships/printerSettings" Target="../printerSettings/printerSettings500.bin"/><Relationship Id="rId22" Type="http://schemas.openxmlformats.org/officeDocument/2006/relationships/printerSettings" Target="../printerSettings/printerSettings508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6.bin"/><Relationship Id="rId13" Type="http://schemas.openxmlformats.org/officeDocument/2006/relationships/printerSettings" Target="../printerSettings/printerSettings521.bin"/><Relationship Id="rId18" Type="http://schemas.openxmlformats.org/officeDocument/2006/relationships/printerSettings" Target="../printerSettings/printerSettings526.bin"/><Relationship Id="rId3" Type="http://schemas.openxmlformats.org/officeDocument/2006/relationships/printerSettings" Target="../printerSettings/printerSettings511.bin"/><Relationship Id="rId21" Type="http://schemas.openxmlformats.org/officeDocument/2006/relationships/printerSettings" Target="../printerSettings/printerSettings529.bin"/><Relationship Id="rId7" Type="http://schemas.openxmlformats.org/officeDocument/2006/relationships/printerSettings" Target="../printerSettings/printerSettings515.bin"/><Relationship Id="rId12" Type="http://schemas.openxmlformats.org/officeDocument/2006/relationships/printerSettings" Target="../printerSettings/printerSettings520.bin"/><Relationship Id="rId17" Type="http://schemas.openxmlformats.org/officeDocument/2006/relationships/printerSettings" Target="../printerSettings/printerSettings525.bin"/><Relationship Id="rId2" Type="http://schemas.openxmlformats.org/officeDocument/2006/relationships/printerSettings" Target="../printerSettings/printerSettings510.bin"/><Relationship Id="rId16" Type="http://schemas.openxmlformats.org/officeDocument/2006/relationships/printerSettings" Target="../printerSettings/printerSettings524.bin"/><Relationship Id="rId20" Type="http://schemas.openxmlformats.org/officeDocument/2006/relationships/printerSettings" Target="../printerSettings/printerSettings528.bin"/><Relationship Id="rId1" Type="http://schemas.openxmlformats.org/officeDocument/2006/relationships/printerSettings" Target="../printerSettings/printerSettings509.bin"/><Relationship Id="rId6" Type="http://schemas.openxmlformats.org/officeDocument/2006/relationships/printerSettings" Target="../printerSettings/printerSettings514.bin"/><Relationship Id="rId11" Type="http://schemas.openxmlformats.org/officeDocument/2006/relationships/printerSettings" Target="../printerSettings/printerSettings519.bin"/><Relationship Id="rId5" Type="http://schemas.openxmlformats.org/officeDocument/2006/relationships/printerSettings" Target="../printerSettings/printerSettings513.bin"/><Relationship Id="rId15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18.bin"/><Relationship Id="rId19" Type="http://schemas.openxmlformats.org/officeDocument/2006/relationships/printerSettings" Target="../printerSettings/printerSettings527.bin"/><Relationship Id="rId4" Type="http://schemas.openxmlformats.org/officeDocument/2006/relationships/printerSettings" Target="../printerSettings/printerSettings512.bin"/><Relationship Id="rId9" Type="http://schemas.openxmlformats.org/officeDocument/2006/relationships/printerSettings" Target="../printerSettings/printerSettings517.bin"/><Relationship Id="rId14" Type="http://schemas.openxmlformats.org/officeDocument/2006/relationships/printerSettings" Target="../printerSettings/printerSettings522.bin"/><Relationship Id="rId22" Type="http://schemas.openxmlformats.org/officeDocument/2006/relationships/printerSettings" Target="../printerSettings/printerSettings530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8.bin"/><Relationship Id="rId13" Type="http://schemas.openxmlformats.org/officeDocument/2006/relationships/printerSettings" Target="../printerSettings/printerSettings543.bin"/><Relationship Id="rId18" Type="http://schemas.openxmlformats.org/officeDocument/2006/relationships/printerSettings" Target="../printerSettings/printerSettings548.bin"/><Relationship Id="rId3" Type="http://schemas.openxmlformats.org/officeDocument/2006/relationships/printerSettings" Target="../printerSettings/printerSettings533.bin"/><Relationship Id="rId21" Type="http://schemas.openxmlformats.org/officeDocument/2006/relationships/printerSettings" Target="../printerSettings/printerSettings551.bin"/><Relationship Id="rId7" Type="http://schemas.openxmlformats.org/officeDocument/2006/relationships/printerSettings" Target="../printerSettings/printerSettings537.bin"/><Relationship Id="rId12" Type="http://schemas.openxmlformats.org/officeDocument/2006/relationships/printerSettings" Target="../printerSettings/printerSettings542.bin"/><Relationship Id="rId17" Type="http://schemas.openxmlformats.org/officeDocument/2006/relationships/printerSettings" Target="../printerSettings/printerSettings547.bin"/><Relationship Id="rId2" Type="http://schemas.openxmlformats.org/officeDocument/2006/relationships/printerSettings" Target="../printerSettings/printerSettings532.bin"/><Relationship Id="rId16" Type="http://schemas.openxmlformats.org/officeDocument/2006/relationships/printerSettings" Target="../printerSettings/printerSettings546.bin"/><Relationship Id="rId20" Type="http://schemas.openxmlformats.org/officeDocument/2006/relationships/printerSettings" Target="../printerSettings/printerSettings550.bin"/><Relationship Id="rId1" Type="http://schemas.openxmlformats.org/officeDocument/2006/relationships/printerSettings" Target="../printerSettings/printerSettings531.bin"/><Relationship Id="rId6" Type="http://schemas.openxmlformats.org/officeDocument/2006/relationships/printerSettings" Target="../printerSettings/printerSettings536.bin"/><Relationship Id="rId11" Type="http://schemas.openxmlformats.org/officeDocument/2006/relationships/printerSettings" Target="../printerSettings/printerSettings541.bin"/><Relationship Id="rId5" Type="http://schemas.openxmlformats.org/officeDocument/2006/relationships/printerSettings" Target="../printerSettings/printerSettings535.bin"/><Relationship Id="rId15" Type="http://schemas.openxmlformats.org/officeDocument/2006/relationships/printerSettings" Target="../printerSettings/printerSettings545.bin"/><Relationship Id="rId10" Type="http://schemas.openxmlformats.org/officeDocument/2006/relationships/printerSettings" Target="../printerSettings/printerSettings540.bin"/><Relationship Id="rId19" Type="http://schemas.openxmlformats.org/officeDocument/2006/relationships/printerSettings" Target="../printerSettings/printerSettings549.bin"/><Relationship Id="rId4" Type="http://schemas.openxmlformats.org/officeDocument/2006/relationships/printerSettings" Target="../printerSettings/printerSettings534.bin"/><Relationship Id="rId9" Type="http://schemas.openxmlformats.org/officeDocument/2006/relationships/printerSettings" Target="../printerSettings/printerSettings539.bin"/><Relationship Id="rId14" Type="http://schemas.openxmlformats.org/officeDocument/2006/relationships/printerSettings" Target="../printerSettings/printerSettings544.bin"/><Relationship Id="rId22" Type="http://schemas.openxmlformats.org/officeDocument/2006/relationships/printerSettings" Target="../printerSettings/printerSettings55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13" Type="http://schemas.openxmlformats.org/officeDocument/2006/relationships/printerSettings" Target="../printerSettings/printerSettings54.bin"/><Relationship Id="rId18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44.bin"/><Relationship Id="rId21" Type="http://schemas.openxmlformats.org/officeDocument/2006/relationships/printerSettings" Target="../printerSettings/printerSettings62.bin"/><Relationship Id="rId7" Type="http://schemas.openxmlformats.org/officeDocument/2006/relationships/printerSettings" Target="../printerSettings/printerSettings48.bin"/><Relationship Id="rId12" Type="http://schemas.openxmlformats.org/officeDocument/2006/relationships/printerSettings" Target="../printerSettings/printerSettings53.bin"/><Relationship Id="rId17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43.bin"/><Relationship Id="rId16" Type="http://schemas.openxmlformats.org/officeDocument/2006/relationships/printerSettings" Target="../printerSettings/printerSettings57.bin"/><Relationship Id="rId20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42.bin"/><Relationship Id="rId6" Type="http://schemas.openxmlformats.org/officeDocument/2006/relationships/printerSettings" Target="../printerSettings/printerSettings47.bin"/><Relationship Id="rId11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46.bin"/><Relationship Id="rId15" Type="http://schemas.openxmlformats.org/officeDocument/2006/relationships/printerSettings" Target="../printerSettings/printerSettings56.bin"/><Relationship Id="rId10" Type="http://schemas.openxmlformats.org/officeDocument/2006/relationships/printerSettings" Target="../printerSettings/printerSettings51.bin"/><Relationship Id="rId19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45.bin"/><Relationship Id="rId9" Type="http://schemas.openxmlformats.org/officeDocument/2006/relationships/printerSettings" Target="../printerSettings/printerSettings50.bin"/><Relationship Id="rId14" Type="http://schemas.openxmlformats.org/officeDocument/2006/relationships/printerSettings" Target="../printerSettings/printerSettings55.bin"/><Relationship Id="rId22" Type="http://schemas.openxmlformats.org/officeDocument/2006/relationships/printerSettings" Target="../printerSettings/printerSettings63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0.bin"/><Relationship Id="rId13" Type="http://schemas.openxmlformats.org/officeDocument/2006/relationships/printerSettings" Target="../printerSettings/printerSettings565.bin"/><Relationship Id="rId18" Type="http://schemas.openxmlformats.org/officeDocument/2006/relationships/printerSettings" Target="../printerSettings/printerSettings570.bin"/><Relationship Id="rId3" Type="http://schemas.openxmlformats.org/officeDocument/2006/relationships/printerSettings" Target="../printerSettings/printerSettings555.bin"/><Relationship Id="rId21" Type="http://schemas.openxmlformats.org/officeDocument/2006/relationships/printerSettings" Target="../printerSettings/printerSettings573.bin"/><Relationship Id="rId7" Type="http://schemas.openxmlformats.org/officeDocument/2006/relationships/printerSettings" Target="../printerSettings/printerSettings559.bin"/><Relationship Id="rId12" Type="http://schemas.openxmlformats.org/officeDocument/2006/relationships/printerSettings" Target="../printerSettings/printerSettings564.bin"/><Relationship Id="rId17" Type="http://schemas.openxmlformats.org/officeDocument/2006/relationships/printerSettings" Target="../printerSettings/printerSettings569.bin"/><Relationship Id="rId2" Type="http://schemas.openxmlformats.org/officeDocument/2006/relationships/printerSettings" Target="../printerSettings/printerSettings554.bin"/><Relationship Id="rId16" Type="http://schemas.openxmlformats.org/officeDocument/2006/relationships/printerSettings" Target="../printerSettings/printerSettings568.bin"/><Relationship Id="rId20" Type="http://schemas.openxmlformats.org/officeDocument/2006/relationships/printerSettings" Target="../printerSettings/printerSettings572.bin"/><Relationship Id="rId1" Type="http://schemas.openxmlformats.org/officeDocument/2006/relationships/printerSettings" Target="../printerSettings/printerSettings553.bin"/><Relationship Id="rId6" Type="http://schemas.openxmlformats.org/officeDocument/2006/relationships/printerSettings" Target="../printerSettings/printerSettings558.bin"/><Relationship Id="rId11" Type="http://schemas.openxmlformats.org/officeDocument/2006/relationships/printerSettings" Target="../printerSettings/printerSettings563.bin"/><Relationship Id="rId5" Type="http://schemas.openxmlformats.org/officeDocument/2006/relationships/printerSettings" Target="../printerSettings/printerSettings557.bin"/><Relationship Id="rId15" Type="http://schemas.openxmlformats.org/officeDocument/2006/relationships/printerSettings" Target="../printerSettings/printerSettings567.bin"/><Relationship Id="rId10" Type="http://schemas.openxmlformats.org/officeDocument/2006/relationships/printerSettings" Target="../printerSettings/printerSettings562.bin"/><Relationship Id="rId19" Type="http://schemas.openxmlformats.org/officeDocument/2006/relationships/printerSettings" Target="../printerSettings/printerSettings571.bin"/><Relationship Id="rId4" Type="http://schemas.openxmlformats.org/officeDocument/2006/relationships/printerSettings" Target="../printerSettings/printerSettings556.bin"/><Relationship Id="rId9" Type="http://schemas.openxmlformats.org/officeDocument/2006/relationships/printerSettings" Target="../printerSettings/printerSettings561.bin"/><Relationship Id="rId14" Type="http://schemas.openxmlformats.org/officeDocument/2006/relationships/printerSettings" Target="../printerSettings/printerSettings566.bin"/><Relationship Id="rId22" Type="http://schemas.openxmlformats.org/officeDocument/2006/relationships/printerSettings" Target="../printerSettings/printerSettings574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2.bin"/><Relationship Id="rId13" Type="http://schemas.openxmlformats.org/officeDocument/2006/relationships/printerSettings" Target="../printerSettings/printerSettings587.bin"/><Relationship Id="rId18" Type="http://schemas.openxmlformats.org/officeDocument/2006/relationships/printerSettings" Target="../printerSettings/printerSettings592.bin"/><Relationship Id="rId3" Type="http://schemas.openxmlformats.org/officeDocument/2006/relationships/printerSettings" Target="../printerSettings/printerSettings577.bin"/><Relationship Id="rId21" Type="http://schemas.openxmlformats.org/officeDocument/2006/relationships/printerSettings" Target="../printerSettings/printerSettings595.bin"/><Relationship Id="rId7" Type="http://schemas.openxmlformats.org/officeDocument/2006/relationships/printerSettings" Target="../printerSettings/printerSettings581.bin"/><Relationship Id="rId12" Type="http://schemas.openxmlformats.org/officeDocument/2006/relationships/printerSettings" Target="../printerSettings/printerSettings586.bin"/><Relationship Id="rId17" Type="http://schemas.openxmlformats.org/officeDocument/2006/relationships/printerSettings" Target="../printerSettings/printerSettings591.bin"/><Relationship Id="rId2" Type="http://schemas.openxmlformats.org/officeDocument/2006/relationships/printerSettings" Target="../printerSettings/printerSettings576.bin"/><Relationship Id="rId16" Type="http://schemas.openxmlformats.org/officeDocument/2006/relationships/printerSettings" Target="../printerSettings/printerSettings590.bin"/><Relationship Id="rId20" Type="http://schemas.openxmlformats.org/officeDocument/2006/relationships/printerSettings" Target="../printerSettings/printerSettings594.bin"/><Relationship Id="rId1" Type="http://schemas.openxmlformats.org/officeDocument/2006/relationships/printerSettings" Target="../printerSettings/printerSettings575.bin"/><Relationship Id="rId6" Type="http://schemas.openxmlformats.org/officeDocument/2006/relationships/printerSettings" Target="../printerSettings/printerSettings580.bin"/><Relationship Id="rId11" Type="http://schemas.openxmlformats.org/officeDocument/2006/relationships/printerSettings" Target="../printerSettings/printerSettings585.bin"/><Relationship Id="rId5" Type="http://schemas.openxmlformats.org/officeDocument/2006/relationships/printerSettings" Target="../printerSettings/printerSettings579.bin"/><Relationship Id="rId15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84.bin"/><Relationship Id="rId19" Type="http://schemas.openxmlformats.org/officeDocument/2006/relationships/printerSettings" Target="../printerSettings/printerSettings593.bin"/><Relationship Id="rId4" Type="http://schemas.openxmlformats.org/officeDocument/2006/relationships/printerSettings" Target="../printerSettings/printerSettings578.bin"/><Relationship Id="rId9" Type="http://schemas.openxmlformats.org/officeDocument/2006/relationships/printerSettings" Target="../printerSettings/printerSettings583.bin"/><Relationship Id="rId14" Type="http://schemas.openxmlformats.org/officeDocument/2006/relationships/printerSettings" Target="../printerSettings/printerSettings588.bin"/><Relationship Id="rId22" Type="http://schemas.openxmlformats.org/officeDocument/2006/relationships/printerSettings" Target="../printerSettings/printerSettings596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4.bin"/><Relationship Id="rId13" Type="http://schemas.openxmlformats.org/officeDocument/2006/relationships/printerSettings" Target="../printerSettings/printerSettings609.bin"/><Relationship Id="rId18" Type="http://schemas.openxmlformats.org/officeDocument/2006/relationships/printerSettings" Target="../printerSettings/printerSettings614.bin"/><Relationship Id="rId3" Type="http://schemas.openxmlformats.org/officeDocument/2006/relationships/printerSettings" Target="../printerSettings/printerSettings599.bin"/><Relationship Id="rId21" Type="http://schemas.openxmlformats.org/officeDocument/2006/relationships/printerSettings" Target="../printerSettings/printerSettings617.bin"/><Relationship Id="rId7" Type="http://schemas.openxmlformats.org/officeDocument/2006/relationships/printerSettings" Target="../printerSettings/printerSettings603.bin"/><Relationship Id="rId12" Type="http://schemas.openxmlformats.org/officeDocument/2006/relationships/printerSettings" Target="../printerSettings/printerSettings608.bin"/><Relationship Id="rId17" Type="http://schemas.openxmlformats.org/officeDocument/2006/relationships/printerSettings" Target="../printerSettings/printerSettings613.bin"/><Relationship Id="rId2" Type="http://schemas.openxmlformats.org/officeDocument/2006/relationships/printerSettings" Target="../printerSettings/printerSettings598.bin"/><Relationship Id="rId16" Type="http://schemas.openxmlformats.org/officeDocument/2006/relationships/printerSettings" Target="../printerSettings/printerSettings612.bin"/><Relationship Id="rId20" Type="http://schemas.openxmlformats.org/officeDocument/2006/relationships/printerSettings" Target="../printerSettings/printerSettings616.bin"/><Relationship Id="rId1" Type="http://schemas.openxmlformats.org/officeDocument/2006/relationships/printerSettings" Target="../printerSettings/printerSettings597.bin"/><Relationship Id="rId6" Type="http://schemas.openxmlformats.org/officeDocument/2006/relationships/printerSettings" Target="../printerSettings/printerSettings602.bin"/><Relationship Id="rId11" Type="http://schemas.openxmlformats.org/officeDocument/2006/relationships/printerSettings" Target="../printerSettings/printerSettings607.bin"/><Relationship Id="rId5" Type="http://schemas.openxmlformats.org/officeDocument/2006/relationships/printerSettings" Target="../printerSettings/printerSettings601.bin"/><Relationship Id="rId15" Type="http://schemas.openxmlformats.org/officeDocument/2006/relationships/printerSettings" Target="../printerSettings/printerSettings611.bin"/><Relationship Id="rId10" Type="http://schemas.openxmlformats.org/officeDocument/2006/relationships/printerSettings" Target="../printerSettings/printerSettings606.bin"/><Relationship Id="rId19" Type="http://schemas.openxmlformats.org/officeDocument/2006/relationships/printerSettings" Target="../printerSettings/printerSettings615.bin"/><Relationship Id="rId4" Type="http://schemas.openxmlformats.org/officeDocument/2006/relationships/printerSettings" Target="../printerSettings/printerSettings600.bin"/><Relationship Id="rId9" Type="http://schemas.openxmlformats.org/officeDocument/2006/relationships/printerSettings" Target="../printerSettings/printerSettings605.bin"/><Relationship Id="rId14" Type="http://schemas.openxmlformats.org/officeDocument/2006/relationships/printerSettings" Target="../printerSettings/printerSettings610.bin"/><Relationship Id="rId22" Type="http://schemas.openxmlformats.org/officeDocument/2006/relationships/printerSettings" Target="../printerSettings/printerSettings618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13" Type="http://schemas.openxmlformats.org/officeDocument/2006/relationships/printerSettings" Target="../printerSettings/printerSettings76.bin"/><Relationship Id="rId18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66.bin"/><Relationship Id="rId21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70.bin"/><Relationship Id="rId12" Type="http://schemas.openxmlformats.org/officeDocument/2006/relationships/printerSettings" Target="../printerSettings/printerSettings75.bin"/><Relationship Id="rId17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65.bin"/><Relationship Id="rId16" Type="http://schemas.openxmlformats.org/officeDocument/2006/relationships/printerSettings" Target="../printerSettings/printerSettings79.bin"/><Relationship Id="rId20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11" Type="http://schemas.openxmlformats.org/officeDocument/2006/relationships/printerSettings" Target="../printerSettings/printerSettings74.bin"/><Relationship Id="rId5" Type="http://schemas.openxmlformats.org/officeDocument/2006/relationships/printerSettings" Target="../printerSettings/printerSettings68.bin"/><Relationship Id="rId15" Type="http://schemas.openxmlformats.org/officeDocument/2006/relationships/printerSettings" Target="../printerSettings/printerSettings78.bin"/><Relationship Id="rId10" Type="http://schemas.openxmlformats.org/officeDocument/2006/relationships/printerSettings" Target="../printerSettings/printerSettings73.bin"/><Relationship Id="rId19" Type="http://schemas.openxmlformats.org/officeDocument/2006/relationships/printerSettings" Target="../printerSettings/printerSettings82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Relationship Id="rId14" Type="http://schemas.openxmlformats.org/officeDocument/2006/relationships/printerSettings" Target="../printerSettings/printerSettings77.bin"/><Relationship Id="rId22" Type="http://schemas.openxmlformats.org/officeDocument/2006/relationships/printerSettings" Target="../printerSettings/printerSettings8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3.bin"/><Relationship Id="rId13" Type="http://schemas.openxmlformats.org/officeDocument/2006/relationships/printerSettings" Target="../printerSettings/printerSettings98.bin"/><Relationship Id="rId18" Type="http://schemas.openxmlformats.org/officeDocument/2006/relationships/printerSettings" Target="../printerSettings/printerSettings103.bin"/><Relationship Id="rId3" Type="http://schemas.openxmlformats.org/officeDocument/2006/relationships/printerSettings" Target="../printerSettings/printerSettings88.bin"/><Relationship Id="rId21" Type="http://schemas.openxmlformats.org/officeDocument/2006/relationships/printerSettings" Target="../printerSettings/printerSettings106.bin"/><Relationship Id="rId7" Type="http://schemas.openxmlformats.org/officeDocument/2006/relationships/printerSettings" Target="../printerSettings/printerSettings92.bin"/><Relationship Id="rId12" Type="http://schemas.openxmlformats.org/officeDocument/2006/relationships/printerSettings" Target="../printerSettings/printerSettings97.bin"/><Relationship Id="rId17" Type="http://schemas.openxmlformats.org/officeDocument/2006/relationships/printerSettings" Target="../printerSettings/printerSettings102.bin"/><Relationship Id="rId2" Type="http://schemas.openxmlformats.org/officeDocument/2006/relationships/printerSettings" Target="../printerSettings/printerSettings87.bin"/><Relationship Id="rId16" Type="http://schemas.openxmlformats.org/officeDocument/2006/relationships/printerSettings" Target="../printerSettings/printerSettings101.bin"/><Relationship Id="rId20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86.bin"/><Relationship Id="rId6" Type="http://schemas.openxmlformats.org/officeDocument/2006/relationships/printerSettings" Target="../printerSettings/printerSettings91.bin"/><Relationship Id="rId1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0.bin"/><Relationship Id="rId15" Type="http://schemas.openxmlformats.org/officeDocument/2006/relationships/printerSettings" Target="../printerSettings/printerSettings100.bin"/><Relationship Id="rId10" Type="http://schemas.openxmlformats.org/officeDocument/2006/relationships/printerSettings" Target="../printerSettings/printerSettings95.bin"/><Relationship Id="rId19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89.bin"/><Relationship Id="rId9" Type="http://schemas.openxmlformats.org/officeDocument/2006/relationships/printerSettings" Target="../printerSettings/printerSettings94.bin"/><Relationship Id="rId14" Type="http://schemas.openxmlformats.org/officeDocument/2006/relationships/printerSettings" Target="../printerSettings/printerSettings99.bin"/><Relationship Id="rId22" Type="http://schemas.openxmlformats.org/officeDocument/2006/relationships/printerSettings" Target="../printerSettings/printerSettings10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5.bin"/><Relationship Id="rId13" Type="http://schemas.openxmlformats.org/officeDocument/2006/relationships/printerSettings" Target="../printerSettings/printerSettings120.bin"/><Relationship Id="rId1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10.bin"/><Relationship Id="rId21" Type="http://schemas.openxmlformats.org/officeDocument/2006/relationships/printerSettings" Target="../printerSettings/printerSettings128.bin"/><Relationship Id="rId7" Type="http://schemas.openxmlformats.org/officeDocument/2006/relationships/printerSettings" Target="../printerSettings/printerSettings114.bin"/><Relationship Id="rId12" Type="http://schemas.openxmlformats.org/officeDocument/2006/relationships/printerSettings" Target="../printerSettings/printerSettings119.bin"/><Relationship Id="rId1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09.bin"/><Relationship Id="rId16" Type="http://schemas.openxmlformats.org/officeDocument/2006/relationships/printerSettings" Target="../printerSettings/printerSettings123.bin"/><Relationship Id="rId20" Type="http://schemas.openxmlformats.org/officeDocument/2006/relationships/printerSettings" Target="../printerSettings/printerSettings127.bin"/><Relationship Id="rId1" Type="http://schemas.openxmlformats.org/officeDocument/2006/relationships/printerSettings" Target="../printerSettings/printerSettings108.bin"/><Relationship Id="rId6" Type="http://schemas.openxmlformats.org/officeDocument/2006/relationships/printerSettings" Target="../printerSettings/printerSettings113.bin"/><Relationship Id="rId11" Type="http://schemas.openxmlformats.org/officeDocument/2006/relationships/printerSettings" Target="../printerSettings/printerSettings118.bin"/><Relationship Id="rId5" Type="http://schemas.openxmlformats.org/officeDocument/2006/relationships/printerSettings" Target="../printerSettings/printerSettings112.bin"/><Relationship Id="rId15" Type="http://schemas.openxmlformats.org/officeDocument/2006/relationships/printerSettings" Target="../printerSettings/printerSettings122.bin"/><Relationship Id="rId10" Type="http://schemas.openxmlformats.org/officeDocument/2006/relationships/printerSettings" Target="../printerSettings/printerSettings117.bin"/><Relationship Id="rId19" Type="http://schemas.openxmlformats.org/officeDocument/2006/relationships/printerSettings" Target="../printerSettings/printerSettings126.bin"/><Relationship Id="rId4" Type="http://schemas.openxmlformats.org/officeDocument/2006/relationships/printerSettings" Target="../printerSettings/printerSettings111.bin"/><Relationship Id="rId9" Type="http://schemas.openxmlformats.org/officeDocument/2006/relationships/printerSettings" Target="../printerSettings/printerSettings116.bin"/><Relationship Id="rId14" Type="http://schemas.openxmlformats.org/officeDocument/2006/relationships/printerSettings" Target="../printerSettings/printerSettings121.bin"/><Relationship Id="rId22" Type="http://schemas.openxmlformats.org/officeDocument/2006/relationships/printerSettings" Target="../printerSettings/printerSettings1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31.bin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5" Type="http://schemas.openxmlformats.org/officeDocument/2006/relationships/printerSettings" Target="../printerSettings/printerSettings134.bin"/><Relationship Id="rId4" Type="http://schemas.openxmlformats.org/officeDocument/2006/relationships/printerSettings" Target="../printerSettings/printerSettings13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3.bin"/><Relationship Id="rId13" Type="http://schemas.openxmlformats.org/officeDocument/2006/relationships/printerSettings" Target="../printerSettings/printerSettings148.bin"/><Relationship Id="rId18" Type="http://schemas.openxmlformats.org/officeDocument/2006/relationships/printerSettings" Target="../printerSettings/printerSettings153.bin"/><Relationship Id="rId3" Type="http://schemas.openxmlformats.org/officeDocument/2006/relationships/printerSettings" Target="../printerSettings/printerSettings138.bin"/><Relationship Id="rId21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42.bin"/><Relationship Id="rId12" Type="http://schemas.openxmlformats.org/officeDocument/2006/relationships/printerSettings" Target="../printerSettings/printerSettings147.bin"/><Relationship Id="rId17" Type="http://schemas.openxmlformats.org/officeDocument/2006/relationships/printerSettings" Target="../printerSettings/printerSettings152.bin"/><Relationship Id="rId2" Type="http://schemas.openxmlformats.org/officeDocument/2006/relationships/printerSettings" Target="../printerSettings/printerSettings137.bin"/><Relationship Id="rId16" Type="http://schemas.openxmlformats.org/officeDocument/2006/relationships/printerSettings" Target="../printerSettings/printerSettings151.bin"/><Relationship Id="rId20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11" Type="http://schemas.openxmlformats.org/officeDocument/2006/relationships/printerSettings" Target="../printerSettings/printerSettings146.bin"/><Relationship Id="rId5" Type="http://schemas.openxmlformats.org/officeDocument/2006/relationships/printerSettings" Target="../printerSettings/printerSettings140.bin"/><Relationship Id="rId15" Type="http://schemas.openxmlformats.org/officeDocument/2006/relationships/printerSettings" Target="../printerSettings/printerSettings150.bin"/><Relationship Id="rId10" Type="http://schemas.openxmlformats.org/officeDocument/2006/relationships/printerSettings" Target="../printerSettings/printerSettings145.bin"/><Relationship Id="rId19" Type="http://schemas.openxmlformats.org/officeDocument/2006/relationships/printerSettings" Target="../printerSettings/printerSettings154.bin"/><Relationship Id="rId4" Type="http://schemas.openxmlformats.org/officeDocument/2006/relationships/printerSettings" Target="../printerSettings/printerSettings139.bin"/><Relationship Id="rId9" Type="http://schemas.openxmlformats.org/officeDocument/2006/relationships/printerSettings" Target="../printerSettings/printerSettings144.bin"/><Relationship Id="rId14" Type="http://schemas.openxmlformats.org/officeDocument/2006/relationships/printerSettings" Target="../printerSettings/printerSettings149.bin"/><Relationship Id="rId22" Type="http://schemas.openxmlformats.org/officeDocument/2006/relationships/printerSettings" Target="../printerSettings/printerSettings15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5.bin"/><Relationship Id="rId13" Type="http://schemas.openxmlformats.org/officeDocument/2006/relationships/printerSettings" Target="../printerSettings/printerSettings170.bin"/><Relationship Id="rId18" Type="http://schemas.openxmlformats.org/officeDocument/2006/relationships/printerSettings" Target="../printerSettings/printerSettings175.bin"/><Relationship Id="rId3" Type="http://schemas.openxmlformats.org/officeDocument/2006/relationships/printerSettings" Target="../printerSettings/printerSettings160.bin"/><Relationship Id="rId21" Type="http://schemas.openxmlformats.org/officeDocument/2006/relationships/printerSettings" Target="../printerSettings/printerSettings178.bin"/><Relationship Id="rId7" Type="http://schemas.openxmlformats.org/officeDocument/2006/relationships/printerSettings" Target="../printerSettings/printerSettings164.bin"/><Relationship Id="rId12" Type="http://schemas.openxmlformats.org/officeDocument/2006/relationships/printerSettings" Target="../printerSettings/printerSettings169.bin"/><Relationship Id="rId17" Type="http://schemas.openxmlformats.org/officeDocument/2006/relationships/printerSettings" Target="../printerSettings/printerSettings174.bin"/><Relationship Id="rId2" Type="http://schemas.openxmlformats.org/officeDocument/2006/relationships/printerSettings" Target="../printerSettings/printerSettings159.bin"/><Relationship Id="rId16" Type="http://schemas.openxmlformats.org/officeDocument/2006/relationships/printerSettings" Target="../printerSettings/printerSettings173.bin"/><Relationship Id="rId20" Type="http://schemas.openxmlformats.org/officeDocument/2006/relationships/printerSettings" Target="../printerSettings/printerSettings177.bin"/><Relationship Id="rId1" Type="http://schemas.openxmlformats.org/officeDocument/2006/relationships/printerSettings" Target="../printerSettings/printerSettings158.bin"/><Relationship Id="rId6" Type="http://schemas.openxmlformats.org/officeDocument/2006/relationships/printerSettings" Target="../printerSettings/printerSettings163.bin"/><Relationship Id="rId11" Type="http://schemas.openxmlformats.org/officeDocument/2006/relationships/printerSettings" Target="../printerSettings/printerSettings168.bin"/><Relationship Id="rId5" Type="http://schemas.openxmlformats.org/officeDocument/2006/relationships/printerSettings" Target="../printerSettings/printerSettings162.bin"/><Relationship Id="rId15" Type="http://schemas.openxmlformats.org/officeDocument/2006/relationships/printerSettings" Target="../printerSettings/printerSettings172.bin"/><Relationship Id="rId10" Type="http://schemas.openxmlformats.org/officeDocument/2006/relationships/printerSettings" Target="../printerSettings/printerSettings167.bin"/><Relationship Id="rId19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61.bin"/><Relationship Id="rId9" Type="http://schemas.openxmlformats.org/officeDocument/2006/relationships/printerSettings" Target="../printerSettings/printerSettings166.bin"/><Relationship Id="rId14" Type="http://schemas.openxmlformats.org/officeDocument/2006/relationships/printerSettings" Target="../printerSettings/printerSettings171.bin"/><Relationship Id="rId22" Type="http://schemas.openxmlformats.org/officeDocument/2006/relationships/printerSettings" Target="../printerSettings/printerSettings1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33"/>
  <sheetViews>
    <sheetView tabSelected="1" zoomScaleNormal="100" workbookViewId="0"/>
  </sheetViews>
  <sheetFormatPr defaultColWidth="9.140625" defaultRowHeight="15" x14ac:dyDescent="0.25"/>
  <cols>
    <col min="1" max="1" width="127" style="80" customWidth="1"/>
    <col min="2" max="17" width="7.7109375" style="80" customWidth="1"/>
    <col min="18" max="16384" width="9.140625" style="80"/>
  </cols>
  <sheetData>
    <row r="1" spans="1:1" ht="18.75" customHeight="1" x14ac:dyDescent="0.25">
      <c r="A1" s="1" t="s">
        <v>175</v>
      </c>
    </row>
    <row r="2" spans="1:1" ht="15.95" customHeight="1" x14ac:dyDescent="0.25">
      <c r="A2" s="190" t="str">
        <f>HYPERLINK("#'24.1.LAT'!A1",'24.1.LAT'!$A$1)</f>
        <v>24.1. Upisana djeca, učenici i studenti prema nivoima obrazovanja na početku školske godine</v>
      </c>
    </row>
    <row r="3" spans="1:1" ht="15.95" customHeight="1" x14ac:dyDescent="0.25">
      <c r="A3" s="190" t="str">
        <f>HYPERLINK("#'24.2.LAT'!A1",'24.2.LAT'!$A$1)</f>
        <v xml:space="preserve">24.2. Učenici i studenti koji su završili osnovnu ili srednju školu odnosno diplomirali na visokoškolskoj ustanovi </v>
      </c>
    </row>
    <row r="4" spans="1:1" ht="15.95" customHeight="1" x14ac:dyDescent="0.25">
      <c r="A4" s="190" t="str">
        <f>HYPERLINK("#'24.3.LAT'!A1",'24.3.LAT'!$A$1)</f>
        <v xml:space="preserve">24.3. Broj predškolskih ustanova, djece i zaposlenih u predškolskim ustanovama </v>
      </c>
    </row>
    <row r="5" spans="1:1" ht="15.95" customHeight="1" x14ac:dyDescent="0.25">
      <c r="A5" s="190" t="str">
        <f>HYPERLINK("#'24.4.LAT'!A1",'24.4.LAT'!$A$1)</f>
        <v xml:space="preserve">24.4. Broj vaspitnih grupa i djece u predškolskom obrazovanju prema uzrastu </v>
      </c>
    </row>
    <row r="6" spans="1:1" ht="15.95" customHeight="1" x14ac:dyDescent="0.25">
      <c r="A6" s="190" t="str">
        <f>HYPERLINK("#'24.5.LAT'!A1",'24.5.LAT'!$A$1)</f>
        <v>24.5. Osnovne škole, odjeljenja, učenici po polu, nivoima i nastavno osoblje na početku  školske godine1)</v>
      </c>
    </row>
    <row r="7" spans="1:1" ht="15.95" customHeight="1" x14ac:dyDescent="0.25">
      <c r="A7" s="190" t="str">
        <f>HYPERLINK("#'24.6.LAT'!A1",'24.6.LAT'!$A$1)</f>
        <v>24.6. Učenici osnovnih škola prema učenju stranog jezika na početku školske godine</v>
      </c>
    </row>
    <row r="8" spans="1:1" ht="15.95" customHeight="1" x14ac:dyDescent="0.25">
      <c r="A8" s="190" t="str">
        <f>HYPERLINK("#'24.7.LAT'!A1",'24.7.LAT'!$A$1)</f>
        <v>24.7. Broj nižih muzičkih škola, učenika po polu i nastavno osoblje po polu na početku školske godine</v>
      </c>
    </row>
    <row r="9" spans="1:1" ht="15.95" customHeight="1" x14ac:dyDescent="0.25">
      <c r="A9" s="190" t="str">
        <f>HYPERLINK("#'24.8.LAT'!A1",'24.8.LAT'!$A$1)</f>
        <v>24.8. Srednje škole, odjeljenja, učenici po polu, nivoima i nastavno osoblje na početku školske godine</v>
      </c>
    </row>
    <row r="10" spans="1:1" ht="15.95" customHeight="1" x14ac:dyDescent="0.25">
      <c r="A10" s="190" t="str">
        <f>HYPERLINK("#'24.9.LAT'!A1",'24.9.LAT'!$A$1)</f>
        <v>24.9. Učenici srednjih škola po poljima obrazovanja, početak i kraj školske 2023/2024. godine</v>
      </c>
    </row>
    <row r="11" spans="1:1" ht="15.95" customHeight="1" x14ac:dyDescent="0.25">
      <c r="A11" s="190" t="str">
        <f>HYPERLINK("#'24.10.LAT'!A1",'24.10.LAT'!$A$1)</f>
        <v>24.10. Učenici srednjih škola prema učenju stranog jezika na početku školske godine</v>
      </c>
    </row>
    <row r="12" spans="1:1" ht="15.95" customHeight="1" x14ac:dyDescent="0.25">
      <c r="A12" s="190" t="str">
        <f>HYPERLINK("#'24.11.LAT'!A1",'24.11.LAT'!$A$1)</f>
        <v xml:space="preserve">24.11. Visokoškolske ustanove </v>
      </c>
    </row>
    <row r="13" spans="1:1" ht="15.95" customHeight="1" x14ac:dyDescent="0.25">
      <c r="A13" s="190" t="str">
        <f>HYPERLINK("#'24.12.LAT'!A1",'24.12.LAT'!$A$1)</f>
        <v>24.12. Upisani studenti i nastavno osoblje po visokoškolskim ustanovama u školskoj 2023/2024. godini</v>
      </c>
    </row>
    <row r="14" spans="1:1" ht="15.95" customHeight="1" x14ac:dyDescent="0.25">
      <c r="A14" s="190" t="str">
        <f>HYPERLINK("#'24.13.LAT'!A1",'24.13.LAT'!$A$1)</f>
        <v>24.13. Upisani studenti po godinama studija i apsolventi</v>
      </c>
    </row>
    <row r="15" spans="1:1" ht="15.95" customHeight="1" x14ac:dyDescent="0.25">
      <c r="A15" s="190" t="str">
        <f>HYPERLINK("#'24.14.LAT'!A1",'24.14.LAT'!$A$1)</f>
        <v>24.14. Upisani studenti po starosti, polu, načinu studiranja, godini studija i starosti u školskoj 2023/2024. godini</v>
      </c>
    </row>
    <row r="16" spans="1:1" ht="15.95" customHeight="1" x14ac:dyDescent="0.25">
      <c r="A16" s="190" t="str">
        <f>HYPERLINK("#'24.15.LAT'!A1",'24.15.LAT'!$A$1)</f>
        <v>24.15. Upisani studenti prema polu i oblasti obrazovanja</v>
      </c>
    </row>
    <row r="17" spans="1:1" ht="15.95" customHeight="1" x14ac:dyDescent="0.25">
      <c r="A17" s="190" t="str">
        <f>HYPERLINK("#'24.16.LAT'!A1",'24.16.LAT'!$A$1)</f>
        <v>24.16. Upisani studenti prema načinu finansiranja i oblasti obrazovanja u školskoj 2023/2024. godini</v>
      </c>
    </row>
    <row r="18" spans="1:1" ht="15.95" customHeight="1" x14ac:dyDescent="0.25">
      <c r="A18" s="190" t="str">
        <f>HYPERLINK("#'24.17.LAT'!A1",'24.17.LAT'!$A$1)</f>
        <v>24.17. Upisani studenti prema obliku svojine visokoškolske ustanove</v>
      </c>
    </row>
    <row r="19" spans="1:1" ht="15.95" customHeight="1" x14ac:dyDescent="0.25">
      <c r="A19" s="190" t="str">
        <f>HYPERLINK("#'24.18.LAT'!A1",'24.18.LAT'!$A$1)</f>
        <v>24.18. Diplomirani studenti prema polu i oblasti obrazovanja</v>
      </c>
    </row>
    <row r="20" spans="1:1" ht="15.95" customHeight="1" x14ac:dyDescent="0.25">
      <c r="A20" s="190" t="str">
        <f>HYPERLINK("#'24.19.LAT'!A1",'24.19.LAT'!$A$1)</f>
        <v>24.19. Diplomirani studenti prema obliku svojine visokoškolske ustanove</v>
      </c>
    </row>
    <row r="21" spans="1:1" ht="15.95" customHeight="1" x14ac:dyDescent="0.25">
      <c r="A21" s="190" t="str">
        <f>HYPERLINK("#'24.20.LAT'!A1",'24.20.LAT'!$A$1)</f>
        <v>24.20. Upisani na magistarske, master i specijalističke studije i doktoranti – osobe u postupku sticanja zvanja doktora nauka</v>
      </c>
    </row>
    <row r="22" spans="1:1" ht="15.95" customHeight="1" x14ac:dyDescent="0.25">
      <c r="A22" s="190" t="str">
        <f>HYPERLINK("#'24.21.LAT'!A1",'24.21.LAT'!$A$1)</f>
        <v>24.21. Upisani na magistarske, master i specijalističke studije po visokoškolskim ustanovama</v>
      </c>
    </row>
    <row r="23" spans="1:1" ht="15.95" customHeight="1" x14ac:dyDescent="0.25">
      <c r="A23" s="190" t="str">
        <f>HYPERLINK("#'24.22.LAT'!A1",'24.22.LAT'!$A$1)</f>
        <v>24.22. Upisani na doktorske studije i prijavljene doktorske disertacije po visokoškolskim ustanovama</v>
      </c>
    </row>
    <row r="24" spans="1:1" ht="15.95" customHeight="1" x14ac:dyDescent="0.25">
      <c r="A24" s="190" t="str">
        <f>HYPERLINK("#'24.23.LAT'!A1",'24.23.LAT'!$A$1)</f>
        <v>24.23. Upisani na magistarske, master i specijalističke studije prema polu i godinama starosti u školskoj 2023/2024. godini</v>
      </c>
    </row>
    <row r="25" spans="1:1" ht="15.95" customHeight="1" x14ac:dyDescent="0.25">
      <c r="A25" s="190" t="str">
        <f>HYPERLINK("#'24.24.LAT'!A1",'24.24.LAT'!$A$1)</f>
        <v>24.24. Doktoranti prema polu i godinama starosti u školskoj 2023/2024. godini</v>
      </c>
    </row>
    <row r="26" spans="1:1" ht="15.95" customHeight="1" x14ac:dyDescent="0.25">
      <c r="A26" s="190" t="str">
        <f>HYPERLINK("#'24.25.LAT'!A1",'24.25.LAT'!$A$1)</f>
        <v xml:space="preserve">24.25. Magistri nauka, masteri, specijalisti i doktori nauka </v>
      </c>
    </row>
    <row r="27" spans="1:1" ht="15.95" customHeight="1" x14ac:dyDescent="0.25">
      <c r="A27" s="190" t="str">
        <f>HYPERLINK("#'24.26.LAT'!A1",'24.26.LAT'!$A$1)</f>
        <v>24.26. Magistri nauka, masteri, specijalisti i doktori nauka prema naučnoj oblasti, 2024.</v>
      </c>
    </row>
    <row r="28" spans="1:1" ht="15.95" customHeight="1" x14ac:dyDescent="0.25">
      <c r="A28" s="190" t="str">
        <f>HYPERLINK("#'24.27.LAT'!A1",'24.27.LAT'!$A$1)</f>
        <v>24.27. Nastavno osoblje prema obliku svojine visokoškolske ustanove</v>
      </c>
    </row>
    <row r="29" spans="1:1" ht="15.95" customHeight="1" x14ac:dyDescent="0.25">
      <c r="A29" s="190" t="str">
        <f>HYPERLINK("#'24.28.LAT'!A1",'24.28.LAT'!$A$1)</f>
        <v>24.28. Domovi učenika i studentski domovi, korisnici po polu i vrsti škole koju pohađaju</v>
      </c>
    </row>
    <row r="30" spans="1:1" ht="15.95" customHeight="1" x14ac:dyDescent="0.25">
      <c r="A30" s="190" t="str">
        <f>HYPERLINK("#'24.29.LAT'!A1",'24.29.LAT'!$A$1)</f>
        <v>24.29. Domovi učenika, korisnici po polu i vrsti škole koju pohađaju</v>
      </c>
    </row>
    <row r="31" spans="1:1" ht="15.95" customHeight="1" x14ac:dyDescent="0.25">
      <c r="A31" s="190" t="str">
        <f>HYPERLINK("#'24.30.LAT'!A1",'24.30.LAT'!$A$1)</f>
        <v>24.30. Studentski domovi, korisnici po polu i vrsti škole koju pohađaju</v>
      </c>
    </row>
    <row r="32" spans="1:1" ht="15.95" customHeight="1" x14ac:dyDescent="0.25">
      <c r="A32" s="190" t="str">
        <f>HYPERLINK("#'24.31.LAT'!A1",'24.31.LAT'!$A$1)</f>
        <v xml:space="preserve">24.31. Zaposleni u domovima učenika i studentskim domovima </v>
      </c>
    </row>
    <row r="33" ht="8.25" customHeight="1" x14ac:dyDescent="0.25"/>
  </sheetData>
  <customSheetViews>
    <customSheetView guid="{A6D40BA3-20D9-4DE7-BC3B-7D9DCD7D95E8}">
      <pageMargins left="0.70866141732283472" right="0.70866141732283472" top="0.55118110236220474" bottom="0.55118110236220474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08631F5B-EEF6-4D1D-9E62-811C8EB20531}">
      <pageMargins left="0.70866141732283472" right="0.70866141732283472" top="0.55118110236220474" bottom="0.55118110236220474" header="0.31496062992125984" footer="0.31496062992125984"/>
      <pageSetup paperSize="9" orientation="landscape" r:id="rId2"/>
      <headerFooter>
        <oddFooter>&amp;L&amp;"Arial,Regular"&amp;8Statistički godišnjak Republike Srpske&amp;C&amp;"Arial,Regular"&amp;8Str. &amp;P od &amp;N</oddFooter>
      </headerFooter>
    </customSheetView>
    <customSheetView guid="{842C8D7E-5B80-464B-BA71-A0A1DB5FF1CF}" scale="98">
      <pageMargins left="0.70866141732283472" right="0.70866141732283472" top="0.55118110236220474" bottom="0.55118110236220474" header="0.31496062992125984" footer="0.31496062992125984"/>
      <pageSetup paperSize="9" orientation="landscape" r:id="rId3"/>
      <headerFooter>
        <oddFooter>&amp;L&amp;"Arial,Regular"&amp;8Statistički godišnjak Republike Srpske&amp;C&amp;"Arial,Regular"&amp;8Str. &amp;P od &amp;N</oddFooter>
      </headerFooter>
    </customSheetView>
    <customSheetView guid="{2D1F079F-4A01-4410-B2E8-2797FACA83A7}">
      <pageMargins left="0.70866141732283472" right="0.70866141732283472" top="0.55118110236220474" bottom="0.55118110236220474" header="0.31496062992125984" footer="0.31496062992125984"/>
      <pageSetup paperSize="9" orientation="landscape" r:id="rId4"/>
      <headerFooter>
        <oddFooter>&amp;L&amp;"Arial,Regular"&amp;8Statistički godišnjak Republike Srpske&amp;C&amp;"Arial,Regular"&amp;8Str. &amp;P od &amp;N</oddFooter>
      </headerFooter>
    </customSheetView>
    <customSheetView guid="{E6A86031-12C5-494D-874C-EC2BF2CBA1A2}">
      <selection activeCell="A21" sqref="A21"/>
      <pageMargins left="0.7" right="0.7" top="0.75" bottom="0.75" header="0.3" footer="0.3"/>
      <pageSetup paperSize="9" orientation="landscape" r:id="rId5"/>
      <headerFooter>
        <oddFooter>&amp;L&amp;"Arial,Regular"&amp;8Statistički godišnjak Republike Srpske 2013&amp;C&amp;"Arial,Regular"&amp;8Str. &amp;P od &amp;N</oddFooter>
      </headerFooter>
    </customSheetView>
    <customSheetView guid="{F2715F1B-E1E2-409D-96D4-E60E50886816}">
      <pageMargins left="0.7" right="0.7" top="0.75" bottom="0.75" header="0.3" footer="0.3"/>
      <pageSetup paperSize="9" orientation="landscape" r:id="rId6"/>
      <headerFooter>
        <oddFooter>&amp;L&amp;"Arial,Regular"&amp;8Statistički godišnjak Republike Srpske 2013&amp;C&amp;"Arial,Regular"&amp;8Str. &amp;P od &amp;N</oddFooter>
      </headerFooter>
    </customSheetView>
    <customSheetView guid="{288FA62F-58E0-458A-BFB3-4CEDEB65DD1E}" showPageBreaks="1">
      <selection activeCell="B18" sqref="B18"/>
      <pageMargins left="0.70866141732283472" right="0.70866141732283472" top="0.55118110236220474" bottom="0.55118110236220474" header="0.31496062992125984" footer="0.31496062992125984"/>
      <pageSetup paperSize="9" orientation="landscape" r:id="rId7"/>
      <headerFooter>
        <oddFooter>&amp;L&amp;"Arial,Regular"&amp;8Statistički godišnjak Republike Srpske&amp;C&amp;"Arial,Regular"&amp;8Str. &amp;P od &amp;N</oddFooter>
      </headerFooter>
    </customSheetView>
    <customSheetView guid="{3D05DE6E-3F5C-429E-81CB-EAD4B45E4337}">
      <selection activeCell="A21" sqref="A21"/>
      <pageMargins left="0.7" right="0.7" top="0.75" bottom="0.75" header="0.3" footer="0.3"/>
      <pageSetup paperSize="9" orientation="landscape" r:id="rId8"/>
      <headerFoot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selection activeCell="A21" sqref="A21"/>
      <pageMargins left="0.7" right="0.7" top="0.75" bottom="0.75" header="0.3" footer="0.3"/>
      <pageSetup paperSize="9" orientation="landscape" r:id="rId9"/>
      <headerFooter>
        <oddFooter>&amp;L&amp;"Arial,Regular"&amp;8Statistički godišnjak Republike Srpske 2013&amp;C&amp;"Arial,Regular"&amp;8Str. &amp;P od &amp;N</oddFooter>
      </headerFooter>
    </customSheetView>
    <customSheetView guid="{78BB77CA-D0F6-45D7-9215-A1F9DF4B1E1C}" showPageBreaks="1">
      <pageMargins left="0.70866141732283472" right="0.70866141732283472" top="0.55118110236220474" bottom="0.55118110236220474" header="0.31496062992125984" footer="0.31496062992125984"/>
      <pageSetup paperSize="9" orientation="landscape" r:id="rId10"/>
      <headerFooter>
        <oddFooter>&amp;L&amp;"Arial,Regular"&amp;8Statistički godišnjak Republike Srpske 2016&amp;C&amp;"Arial,Regular"&amp;8Str. &amp;P od &amp;N</oddFooter>
      </headerFooter>
    </customSheetView>
    <customSheetView guid="{18FA948D-93DD-4F17-90D2-74F13085F3B0}">
      <selection activeCell="A2" sqref="A2"/>
      <pageMargins left="0.7" right="0.7" top="0.75" bottom="0.75" header="0.3" footer="0.3"/>
      <pageSetup paperSize="0" orientation="portrait" horizontalDpi="0" verticalDpi="0" copies="0" r:id="rId11"/>
      <headerFooter>
        <oddFooter>&amp;L&amp;"Arial,Regular"&amp;8Statistički godišnjak Republike Srpske 2013&amp;C&amp;"Arial,Regular"&amp;8Str. &amp;P od &amp;N</oddFooter>
      </headerFooter>
    </customSheetView>
    <customSheetView guid="{6A1BDF1B-D2B3-4A53-B4B1-90E7BCBA1E11}">
      <selection activeCell="A2" sqref="A2"/>
      <pageMargins left="0.7" right="0.7" top="0.75" bottom="0.75" header="0.3" footer="0.3"/>
      <pageSetup paperSize="0" orientation="portrait" horizontalDpi="0" verticalDpi="0" copies="0" r:id="rId12"/>
      <headerFoot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selection activeCell="A2" sqref="A2"/>
      <pageMargins left="0.7" right="0.7" top="0.75" bottom="0.75" header="0.3" footer="0.3"/>
      <pageSetup paperSize="9" orientation="landscape" r:id="rId13"/>
      <headerFooter>
        <oddFooter>&amp;L&amp;"Arial,Regular"&amp;8Statistički godišnjak Republike Srpske 2013&amp;C&amp;"Arial,Regular"&amp;8Str. &amp;P od &amp;N</oddFooter>
      </headerFooter>
    </customSheetView>
    <customSheetView guid="{BDC7B9A6-4F90-401F-A3E5-E1674ACEBA0B}">
      <selection activeCell="A21" sqref="A21"/>
      <pageMargins left="0.7" right="0.7" top="0.75" bottom="0.75" header="0.3" footer="0.3"/>
      <pageSetup paperSize="9" orientation="landscape" r:id="rId14"/>
      <headerFoot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selection activeCell="A29" sqref="A29"/>
      <pageMargins left="0.7" right="0.7" top="0.75" bottom="0.75" header="0.3" footer="0.3"/>
      <pageSetup paperSize="9" orientation="landscape" r:id="rId15"/>
      <headerFoot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selection activeCell="A21" sqref="A21"/>
      <pageMargins left="0.7" right="0.7" top="0.75" bottom="0.75" header="0.3" footer="0.3"/>
      <pageSetup paperSize="9" orientation="landscape" r:id="rId16"/>
      <headerFooter>
        <oddFooter>&amp;L&amp;"Arial,Regular"&amp;8Statistički godišnjak Republike Srpske 2013&amp;C&amp;"Arial,Regular"&amp;8Str. &amp;P od &amp;N</oddFooter>
      </headerFooter>
    </customSheetView>
    <customSheetView guid="{BD599156-5180-4B35-913C-11D9656AD560}" scale="98">
      <pageMargins left="0.70866141732283472" right="0.70866141732283472" top="0.55118110236220474" bottom="0.55118110236220474" header="0.31496062992125984" footer="0.31496062992125984"/>
      <pageSetup paperSize="9" orientation="landscape" r:id="rId17"/>
      <headerFooter>
        <oddFooter>&amp;L&amp;"Arial,Regular"&amp;8Statistički godišnjak Republike Srpske&amp;C&amp;"Arial,Regular"&amp;8Str. &amp;P od &amp;N</oddFooter>
      </headerFooter>
    </customSheetView>
    <customSheetView guid="{A2843AD5-F31C-4D24-8968-89EA0C94D77E}">
      <pageMargins left="0.70866141732283472" right="0.70866141732283472" top="0.55118110236220474" bottom="0.55118110236220474" header="0.31496062992125984" footer="0.31496062992125984"/>
      <pageSetup paperSize="9" orientation="landscape" r:id="rId18"/>
      <headerFooter>
        <oddFooter>&amp;L&amp;"Arial,Regular"&amp;8Statistički godišnjak Republike Srpske&amp;C&amp;"Arial,Regular"&amp;8Str. &amp;P od &amp;N</oddFooter>
      </headerFooter>
    </customSheetView>
  </customSheetViews>
  <pageMargins left="0.70866141732283472" right="0.70866141732283472" top="0.55118110236220474" bottom="0.55118110236220474" header="0.31496062992125984" footer="0.31496062992125984"/>
  <pageSetup paperSize="9" orientation="landscape" r:id="rId1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24"/>
  <sheetViews>
    <sheetView zoomScaleNormal="100" workbookViewId="0"/>
  </sheetViews>
  <sheetFormatPr defaultColWidth="9.140625" defaultRowHeight="12" x14ac:dyDescent="0.2"/>
  <cols>
    <col min="1" max="1" width="38.140625" style="2" customWidth="1"/>
    <col min="2" max="4" width="11.85546875" style="2" customWidth="1"/>
    <col min="5" max="5" width="11.85546875" style="4" customWidth="1"/>
    <col min="6" max="16384" width="9.140625" style="2"/>
  </cols>
  <sheetData>
    <row r="1" spans="1:6" s="3" customFormat="1" ht="15.75" customHeight="1" x14ac:dyDescent="0.2">
      <c r="A1" s="101" t="s">
        <v>264</v>
      </c>
      <c r="B1" s="132"/>
      <c r="C1" s="132"/>
      <c r="D1" s="103"/>
      <c r="E1" s="103"/>
      <c r="F1" s="103"/>
    </row>
    <row r="2" spans="1:6" ht="15.75" customHeight="1" thickBot="1" x14ac:dyDescent="0.25">
      <c r="A2" s="14"/>
      <c r="D2" s="14"/>
      <c r="E2" s="5" t="s">
        <v>32</v>
      </c>
    </row>
    <row r="3" spans="1:6" ht="35.1" customHeight="1" thickTop="1" x14ac:dyDescent="0.2">
      <c r="A3" s="281" t="s">
        <v>131</v>
      </c>
      <c r="B3" s="278" t="s">
        <v>265</v>
      </c>
      <c r="C3" s="285"/>
      <c r="D3" s="283" t="s">
        <v>266</v>
      </c>
      <c r="E3" s="284"/>
    </row>
    <row r="4" spans="1:6" ht="24" customHeight="1" x14ac:dyDescent="0.2">
      <c r="A4" s="282"/>
      <c r="B4" s="133" t="s">
        <v>48</v>
      </c>
      <c r="C4" s="59" t="s">
        <v>241</v>
      </c>
      <c r="D4" s="133" t="s">
        <v>48</v>
      </c>
      <c r="E4" s="59" t="s">
        <v>241</v>
      </c>
    </row>
    <row r="5" spans="1:6" ht="17.100000000000001" customHeight="1" x14ac:dyDescent="0.25">
      <c r="A5" s="23" t="s">
        <v>66</v>
      </c>
      <c r="B5" s="15">
        <v>34825</v>
      </c>
      <c r="C5" s="46">
        <v>17693</v>
      </c>
      <c r="D5" s="60">
        <v>9048</v>
      </c>
      <c r="E5" s="41">
        <v>4436</v>
      </c>
      <c r="F5" s="134"/>
    </row>
    <row r="6" spans="1:6" ht="17.100000000000001" customHeight="1" x14ac:dyDescent="0.25">
      <c r="A6" s="23" t="s">
        <v>159</v>
      </c>
      <c r="B6" s="58">
        <v>6011</v>
      </c>
      <c r="C6" s="58">
        <v>3984</v>
      </c>
      <c r="D6" s="58">
        <v>1702</v>
      </c>
      <c r="E6">
        <v>1085</v>
      </c>
      <c r="F6" s="135"/>
    </row>
    <row r="7" spans="1:6" ht="17.100000000000001" customHeight="1" x14ac:dyDescent="0.25">
      <c r="A7" s="23" t="s">
        <v>182</v>
      </c>
      <c r="B7" s="15">
        <v>774</v>
      </c>
      <c r="C7" s="46">
        <v>400</v>
      </c>
      <c r="D7" s="60">
        <v>198</v>
      </c>
      <c r="E7">
        <v>114</v>
      </c>
      <c r="F7" s="134"/>
    </row>
    <row r="8" spans="1:6" ht="17.100000000000001" customHeight="1" x14ac:dyDescent="0.25">
      <c r="A8" s="184" t="s">
        <v>198</v>
      </c>
      <c r="B8" s="15">
        <v>2642</v>
      </c>
      <c r="C8" s="46">
        <v>1877</v>
      </c>
      <c r="D8" s="60">
        <v>496</v>
      </c>
      <c r="E8">
        <v>384</v>
      </c>
      <c r="F8" s="134"/>
    </row>
    <row r="9" spans="1:6" ht="17.100000000000001" customHeight="1" x14ac:dyDescent="0.25">
      <c r="A9" s="184" t="s">
        <v>184</v>
      </c>
      <c r="B9" s="15">
        <v>1842</v>
      </c>
      <c r="C9" s="46">
        <v>1314</v>
      </c>
      <c r="D9" s="60">
        <v>471</v>
      </c>
      <c r="E9">
        <v>334</v>
      </c>
      <c r="F9" s="134"/>
    </row>
    <row r="10" spans="1:6" ht="17.100000000000001" customHeight="1" x14ac:dyDescent="0.25">
      <c r="A10" s="245" t="s">
        <v>189</v>
      </c>
      <c r="B10" s="15" t="s">
        <v>1</v>
      </c>
      <c r="C10" s="46" t="s">
        <v>1</v>
      </c>
      <c r="D10" s="60" t="s">
        <v>1</v>
      </c>
      <c r="E10" t="s">
        <v>1</v>
      </c>
      <c r="F10" s="134"/>
    </row>
    <row r="11" spans="1:6" ht="17.100000000000001" customHeight="1" x14ac:dyDescent="0.25">
      <c r="A11" s="184" t="s">
        <v>186</v>
      </c>
      <c r="B11" s="15">
        <v>1726</v>
      </c>
      <c r="C11" s="46">
        <v>904</v>
      </c>
      <c r="D11" s="60">
        <v>471</v>
      </c>
      <c r="E11">
        <v>248</v>
      </c>
      <c r="F11" s="134"/>
    </row>
    <row r="12" spans="1:6" ht="17.100000000000001" customHeight="1" x14ac:dyDescent="0.25">
      <c r="A12" s="184" t="s">
        <v>199</v>
      </c>
      <c r="B12" s="58">
        <v>10596</v>
      </c>
      <c r="C12" s="58">
        <v>2152</v>
      </c>
      <c r="D12" s="78">
        <v>2858</v>
      </c>
      <c r="E12">
        <v>443</v>
      </c>
      <c r="F12" s="134"/>
    </row>
    <row r="13" spans="1:6" ht="17.100000000000001" customHeight="1" x14ac:dyDescent="0.25">
      <c r="A13" s="184" t="s">
        <v>188</v>
      </c>
      <c r="B13" s="268">
        <v>1507</v>
      </c>
      <c r="C13" s="269">
        <v>585</v>
      </c>
      <c r="D13" s="239">
        <v>394</v>
      </c>
      <c r="E13">
        <v>164</v>
      </c>
      <c r="F13" s="134"/>
    </row>
    <row r="14" spans="1:6" ht="17.100000000000001" customHeight="1" x14ac:dyDescent="0.25">
      <c r="A14" s="184" t="s">
        <v>132</v>
      </c>
      <c r="B14" s="15">
        <v>4641</v>
      </c>
      <c r="C14" s="46">
        <v>3671</v>
      </c>
      <c r="D14" s="60">
        <v>1150</v>
      </c>
      <c r="E14">
        <v>935</v>
      </c>
      <c r="F14" s="134"/>
    </row>
    <row r="15" spans="1:6" s="4" customFormat="1" ht="17.100000000000001" customHeight="1" x14ac:dyDescent="0.25">
      <c r="A15" s="184" t="s">
        <v>117</v>
      </c>
      <c r="B15" s="15">
        <v>5086</v>
      </c>
      <c r="C15" s="46">
        <v>2806</v>
      </c>
      <c r="D15" s="60">
        <v>1308</v>
      </c>
      <c r="E15">
        <v>729</v>
      </c>
    </row>
    <row r="16" spans="1:6" ht="17.100000000000001" customHeight="1" x14ac:dyDescent="0.2">
      <c r="A16" s="11"/>
      <c r="B16" s="69"/>
      <c r="C16" s="137"/>
      <c r="D16" s="130"/>
      <c r="E16" s="113"/>
    </row>
    <row r="17" spans="1:5" ht="17.100000000000001" customHeight="1" x14ac:dyDescent="0.2">
      <c r="A17" s="136"/>
      <c r="B17" s="137"/>
      <c r="C17" s="137"/>
      <c r="D17" s="130"/>
      <c r="E17" s="113"/>
    </row>
    <row r="18" spans="1:5" ht="17.100000000000001" customHeight="1" x14ac:dyDescent="0.2">
      <c r="A18" s="136"/>
      <c r="B18" s="46"/>
      <c r="C18" s="46"/>
      <c r="D18" s="8"/>
      <c r="E18" s="41"/>
    </row>
    <row r="19" spans="1:5" ht="17.100000000000001" customHeight="1" x14ac:dyDescent="0.2">
      <c r="A19" s="136"/>
      <c r="B19" s="46"/>
      <c r="C19" s="46"/>
      <c r="D19" s="60"/>
      <c r="E19" s="41"/>
    </row>
    <row r="20" spans="1:5" ht="17.100000000000001" customHeight="1" x14ac:dyDescent="0.2">
      <c r="A20" s="136"/>
      <c r="B20" s="46"/>
      <c r="C20" s="46"/>
      <c r="D20" s="60"/>
      <c r="E20" s="41"/>
    </row>
    <row r="21" spans="1:5" ht="17.100000000000001" customHeight="1" x14ac:dyDescent="0.2">
      <c r="A21" s="136"/>
      <c r="B21" s="46"/>
      <c r="C21" s="46"/>
      <c r="D21" s="60"/>
      <c r="E21" s="41"/>
    </row>
    <row r="22" spans="1:5" ht="17.100000000000001" customHeight="1" x14ac:dyDescent="0.2">
      <c r="A22" s="136"/>
      <c r="B22" s="46"/>
      <c r="C22" s="46"/>
      <c r="D22" s="60"/>
      <c r="E22" s="41"/>
    </row>
    <row r="23" spans="1:5" x14ac:dyDescent="0.2">
      <c r="A23" s="4"/>
      <c r="B23" s="4"/>
      <c r="C23" s="47"/>
    </row>
    <row r="24" spans="1:5" x14ac:dyDescent="0.2">
      <c r="A24" s="11"/>
    </row>
  </sheetData>
  <customSheetViews>
    <customSheetView guid="{A6D40BA3-20D9-4DE7-BC3B-7D9DCD7D95E8}" scale="130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 showPageBreaks="1">
      <selection activeCell="D4" sqref="D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selection activeCell="B5" sqref="B5:E2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selection activeCell="D18" sqref="D18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E12" sqref="E1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selection activeCell="G6" sqref="G6"/>
      <pageMargins left="0.70866141732283472" right="0.70866141732283472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3" topLeftCell="A5" activePane="bottomLeft" state="frozen"/>
      <selection pane="bottomLeft" activeCell="C18" sqref="C18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selection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selection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 topLeftCell="A16">
      <selection activeCell="A26" sqref="A26:H28"/>
      <pageMargins left="0.70866141732283472" right="0.70866141732283472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selection activeCell="C2" sqref="C2"/>
      <pageMargins left="0.70866141732283472" right="0.70866141732283472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selection activeCell="B5" sqref="B5:E22"/>
      <pageMargins left="0.70866141732283472" right="0.70866141732283472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selection activeCell="C17" sqref="C17"/>
      <pageMargins left="0.70866141732283472" right="0.70866141732283472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selection activeCell="B5" sqref="B5"/>
      <pageMargins left="0.70866141732283472" right="0.70866141732283472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B5" sqref="B5:E14"/>
      <pageMargins left="0.70866141732283472" right="0.70866141732283472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geMargins left="0.70866141732283472" right="0.70866141732283472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D3:E3"/>
    <mergeCell ref="B3:C3"/>
  </mergeCells>
  <phoneticPr fontId="20" type="noConversion"/>
  <hyperlinks>
    <hyperlink ref="E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zoomScaleNormal="100" workbookViewId="0"/>
  </sheetViews>
  <sheetFormatPr defaultColWidth="9.140625" defaultRowHeight="12" x14ac:dyDescent="0.2"/>
  <cols>
    <col min="1" max="1" width="27.42578125" style="2" customWidth="1"/>
    <col min="2" max="4" width="10.7109375" style="2" customWidth="1"/>
    <col min="5" max="7" width="10.7109375" style="4" customWidth="1"/>
    <col min="8" max="10" width="10.7109375" style="2" customWidth="1"/>
    <col min="11" max="16384" width="9.140625" style="2"/>
  </cols>
  <sheetData>
    <row r="1" spans="1:10" ht="15.75" customHeight="1" x14ac:dyDescent="0.2">
      <c r="A1" s="196" t="s">
        <v>221</v>
      </c>
      <c r="B1" s="197"/>
      <c r="C1" s="197"/>
      <c r="D1" s="197"/>
      <c r="E1" s="197"/>
      <c r="F1" s="197"/>
      <c r="G1" s="197"/>
      <c r="H1" s="197"/>
      <c r="I1" s="197"/>
    </row>
    <row r="2" spans="1:10" ht="15.75" customHeight="1" thickBot="1" x14ac:dyDescent="0.25">
      <c r="A2" s="197"/>
      <c r="B2" s="197"/>
      <c r="C2" s="197"/>
      <c r="D2" s="197"/>
      <c r="E2" s="197"/>
      <c r="F2" s="197"/>
      <c r="G2" s="197"/>
      <c r="J2" s="5" t="s">
        <v>32</v>
      </c>
    </row>
    <row r="3" spans="1:10" ht="29.25" customHeight="1" thickTop="1" x14ac:dyDescent="0.2">
      <c r="A3" s="198"/>
      <c r="B3" s="199" t="s">
        <v>179</v>
      </c>
      <c r="C3" s="199" t="s">
        <v>180</v>
      </c>
      <c r="D3" s="199" t="s">
        <v>194</v>
      </c>
      <c r="E3" s="199" t="s">
        <v>195</v>
      </c>
      <c r="F3" s="200" t="s">
        <v>201</v>
      </c>
      <c r="G3" s="200" t="s">
        <v>235</v>
      </c>
      <c r="H3" s="200" t="s">
        <v>237</v>
      </c>
      <c r="I3" s="200" t="s">
        <v>239</v>
      </c>
      <c r="J3" s="200" t="s">
        <v>263</v>
      </c>
    </row>
    <row r="4" spans="1:10" ht="15" customHeight="1" x14ac:dyDescent="0.2">
      <c r="A4" s="201" t="s">
        <v>222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5" customHeight="1" x14ac:dyDescent="0.2">
      <c r="A5" s="202" t="s">
        <v>226</v>
      </c>
      <c r="B5" s="67">
        <v>37757</v>
      </c>
      <c r="C5" s="67">
        <v>36877</v>
      </c>
      <c r="D5" s="67">
        <v>35342</v>
      </c>
      <c r="E5" s="67">
        <v>33830</v>
      </c>
      <c r="F5" s="67">
        <v>32564</v>
      </c>
      <c r="G5" s="67">
        <v>31811</v>
      </c>
      <c r="H5" s="67">
        <v>31599</v>
      </c>
      <c r="I5" s="67">
        <v>31259</v>
      </c>
      <c r="J5" s="67">
        <v>31453</v>
      </c>
    </row>
    <row r="6" spans="1:10" ht="15" customHeight="1" x14ac:dyDescent="0.2">
      <c r="A6" s="202" t="s">
        <v>227</v>
      </c>
      <c r="B6" s="67">
        <v>3132</v>
      </c>
      <c r="C6" s="67">
        <v>3340</v>
      </c>
      <c r="D6" s="67">
        <v>3347</v>
      </c>
      <c r="E6" s="67">
        <v>3729</v>
      </c>
      <c r="F6" s="67">
        <v>3780</v>
      </c>
      <c r="G6" s="67">
        <v>3504</v>
      </c>
      <c r="H6" s="67">
        <v>3107</v>
      </c>
      <c r="I6" s="67">
        <v>3073</v>
      </c>
      <c r="J6" s="67">
        <v>2547</v>
      </c>
    </row>
    <row r="7" spans="1:10" ht="15" customHeight="1" x14ac:dyDescent="0.2">
      <c r="A7" s="202" t="s">
        <v>228</v>
      </c>
      <c r="B7" s="67">
        <v>457</v>
      </c>
      <c r="C7" s="67">
        <v>406</v>
      </c>
      <c r="D7" s="67">
        <v>371</v>
      </c>
      <c r="E7" s="67">
        <v>345</v>
      </c>
      <c r="F7" s="67">
        <v>340</v>
      </c>
      <c r="G7" s="67">
        <v>449</v>
      </c>
      <c r="H7" s="67">
        <v>433</v>
      </c>
      <c r="I7" s="67">
        <v>331</v>
      </c>
      <c r="J7" s="67">
        <v>291</v>
      </c>
    </row>
    <row r="8" spans="1:10" ht="15" customHeight="1" x14ac:dyDescent="0.2">
      <c r="A8" s="202" t="s">
        <v>229</v>
      </c>
      <c r="B8" s="67">
        <v>62</v>
      </c>
      <c r="C8" s="67">
        <v>33</v>
      </c>
      <c r="D8" s="67">
        <v>4</v>
      </c>
      <c r="E8" s="67">
        <v>18</v>
      </c>
      <c r="F8" s="67">
        <v>23</v>
      </c>
      <c r="G8" s="67">
        <v>161</v>
      </c>
      <c r="H8" s="67">
        <v>95</v>
      </c>
      <c r="I8" s="67">
        <v>7</v>
      </c>
      <c r="J8" s="67">
        <v>9</v>
      </c>
    </row>
    <row r="9" spans="1:10" ht="15" customHeight="1" x14ac:dyDescent="0.2">
      <c r="A9" s="202" t="s">
        <v>202</v>
      </c>
      <c r="B9" s="78" t="s">
        <v>1</v>
      </c>
      <c r="C9" s="67">
        <v>107</v>
      </c>
      <c r="D9" s="78" t="s">
        <v>1</v>
      </c>
      <c r="E9" s="67">
        <v>32</v>
      </c>
      <c r="F9" s="67">
        <v>21</v>
      </c>
      <c r="G9" s="78" t="s">
        <v>1</v>
      </c>
      <c r="H9" s="78" t="s">
        <v>1</v>
      </c>
      <c r="I9" s="78" t="s">
        <v>1</v>
      </c>
      <c r="J9" s="78" t="s">
        <v>1</v>
      </c>
    </row>
    <row r="10" spans="1:10" ht="9.9499999999999993" customHeight="1" x14ac:dyDescent="0.2">
      <c r="A10" s="61"/>
      <c r="B10" s="78"/>
      <c r="C10" s="67"/>
      <c r="D10" s="78"/>
      <c r="E10" s="67"/>
      <c r="F10" s="67"/>
      <c r="G10" s="67"/>
      <c r="H10" s="67"/>
      <c r="I10" s="67"/>
      <c r="J10" s="67"/>
    </row>
    <row r="11" spans="1:10" ht="15" customHeight="1" x14ac:dyDescent="0.2">
      <c r="A11" s="61" t="s">
        <v>223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ht="15" customHeight="1" x14ac:dyDescent="0.2">
      <c r="A12" s="202" t="s">
        <v>226</v>
      </c>
      <c r="B12" s="67">
        <v>332</v>
      </c>
      <c r="C12" s="67">
        <v>313</v>
      </c>
      <c r="D12" s="67">
        <v>457</v>
      </c>
      <c r="E12" s="67">
        <v>211</v>
      </c>
      <c r="F12" s="67">
        <v>152</v>
      </c>
      <c r="G12" s="67">
        <v>137</v>
      </c>
      <c r="H12" s="67">
        <v>155</v>
      </c>
      <c r="I12" s="67">
        <v>119</v>
      </c>
      <c r="J12" s="67">
        <v>129</v>
      </c>
    </row>
    <row r="13" spans="1:10" ht="15" customHeight="1" x14ac:dyDescent="0.2">
      <c r="A13" s="202" t="s">
        <v>227</v>
      </c>
      <c r="B13" s="58">
        <v>11687</v>
      </c>
      <c r="C13" s="67">
        <v>11276</v>
      </c>
      <c r="D13" s="67">
        <v>10421</v>
      </c>
      <c r="E13" s="67">
        <v>9552</v>
      </c>
      <c r="F13" s="58">
        <v>8914</v>
      </c>
      <c r="G13" s="58">
        <v>8575</v>
      </c>
      <c r="H13" s="58">
        <v>8060</v>
      </c>
      <c r="I13" s="58">
        <v>7764</v>
      </c>
      <c r="J13" s="58">
        <v>7906</v>
      </c>
    </row>
    <row r="14" spans="1:10" ht="15" customHeight="1" x14ac:dyDescent="0.2">
      <c r="A14" s="202" t="s">
        <v>228</v>
      </c>
      <c r="B14" s="58">
        <v>4477</v>
      </c>
      <c r="C14" s="42">
        <v>4299</v>
      </c>
      <c r="D14" s="67">
        <v>4030</v>
      </c>
      <c r="E14" s="67">
        <v>3504</v>
      </c>
      <c r="F14" s="58">
        <v>3303</v>
      </c>
      <c r="G14" s="58">
        <v>2652</v>
      </c>
      <c r="H14" s="58">
        <v>2624</v>
      </c>
      <c r="I14" s="58">
        <v>2835</v>
      </c>
      <c r="J14" s="58">
        <v>2729</v>
      </c>
    </row>
    <row r="15" spans="1:10" ht="15" customHeight="1" x14ac:dyDescent="0.2">
      <c r="A15" s="202" t="s">
        <v>229</v>
      </c>
      <c r="B15" s="67">
        <v>1833</v>
      </c>
      <c r="C15" s="67">
        <v>1752</v>
      </c>
      <c r="D15" s="67">
        <v>1927</v>
      </c>
      <c r="E15" s="67">
        <v>1843</v>
      </c>
      <c r="F15" s="67">
        <v>1711</v>
      </c>
      <c r="G15" s="67">
        <v>1456</v>
      </c>
      <c r="H15" s="67">
        <v>1416</v>
      </c>
      <c r="I15" s="67">
        <v>992</v>
      </c>
      <c r="J15" s="67">
        <v>1108</v>
      </c>
    </row>
    <row r="16" spans="1:10" ht="15" customHeight="1" x14ac:dyDescent="0.2">
      <c r="A16" s="202" t="s">
        <v>202</v>
      </c>
      <c r="B16" s="67">
        <v>679</v>
      </c>
      <c r="C16" s="67">
        <v>623</v>
      </c>
      <c r="D16" s="67">
        <v>676</v>
      </c>
      <c r="E16" s="67">
        <v>637</v>
      </c>
      <c r="F16" s="67">
        <v>652</v>
      </c>
      <c r="G16" s="67">
        <v>698</v>
      </c>
      <c r="H16" s="67">
        <v>667</v>
      </c>
      <c r="I16" s="67">
        <v>681</v>
      </c>
      <c r="J16" s="67">
        <v>920</v>
      </c>
    </row>
    <row r="17" spans="1:10" ht="9.9499999999999993" customHeight="1" x14ac:dyDescent="0.2">
      <c r="A17" s="61"/>
      <c r="B17" s="67"/>
      <c r="C17" s="67"/>
      <c r="D17" s="67"/>
      <c r="E17" s="67"/>
      <c r="F17" s="67"/>
      <c r="G17" s="67"/>
      <c r="H17" s="67"/>
      <c r="I17" s="67"/>
      <c r="J17" s="67"/>
    </row>
    <row r="18" spans="1:10" ht="15" customHeight="1" x14ac:dyDescent="0.2">
      <c r="A18" s="203" t="s">
        <v>203</v>
      </c>
      <c r="B18" s="67">
        <v>681</v>
      </c>
      <c r="C18" s="67">
        <v>373</v>
      </c>
      <c r="D18" s="67">
        <v>970</v>
      </c>
      <c r="E18" s="67">
        <v>545</v>
      </c>
      <c r="F18" s="67">
        <v>478</v>
      </c>
      <c r="G18" s="67">
        <v>480</v>
      </c>
      <c r="H18" s="67">
        <v>380</v>
      </c>
      <c r="I18" s="67">
        <v>430</v>
      </c>
      <c r="J18" s="67">
        <v>321</v>
      </c>
    </row>
    <row r="19" spans="1:10" ht="15" customHeight="1" x14ac:dyDescent="0.2">
      <c r="A19" s="203" t="s">
        <v>224</v>
      </c>
      <c r="B19" s="205">
        <v>22400</v>
      </c>
      <c r="C19" s="205">
        <v>22500</v>
      </c>
      <c r="D19" s="205">
        <v>21554</v>
      </c>
      <c r="E19" s="205">
        <v>22207</v>
      </c>
      <c r="F19" s="205">
        <v>21996</v>
      </c>
      <c r="G19" s="205">
        <v>22431</v>
      </c>
      <c r="H19" s="205">
        <v>22313</v>
      </c>
      <c r="I19" s="205">
        <v>22034</v>
      </c>
      <c r="J19" s="205">
        <v>21712</v>
      </c>
    </row>
    <row r="20" spans="1:10" ht="15" customHeight="1" x14ac:dyDescent="0.2">
      <c r="A20" s="203" t="s">
        <v>225</v>
      </c>
      <c r="B20" s="67">
        <v>19008</v>
      </c>
      <c r="C20" s="67">
        <v>18263</v>
      </c>
      <c r="D20" s="67">
        <v>17511</v>
      </c>
      <c r="E20" s="67">
        <v>15747</v>
      </c>
      <c r="F20" s="67">
        <v>14732</v>
      </c>
      <c r="G20" s="67">
        <v>13494</v>
      </c>
      <c r="H20" s="67">
        <v>12922</v>
      </c>
      <c r="I20" s="67">
        <v>12534</v>
      </c>
      <c r="J20" s="67">
        <v>12792</v>
      </c>
    </row>
    <row r="21" spans="1:10" ht="15" customHeight="1" x14ac:dyDescent="0.2">
      <c r="A21" s="203" t="s">
        <v>204</v>
      </c>
      <c r="B21" s="67">
        <v>42089</v>
      </c>
      <c r="C21" s="67">
        <v>41136</v>
      </c>
      <c r="D21" s="67">
        <v>40035</v>
      </c>
      <c r="E21" s="67">
        <v>38499</v>
      </c>
      <c r="F21" s="67">
        <v>37206</v>
      </c>
      <c r="G21" s="67">
        <v>36405</v>
      </c>
      <c r="H21" s="67">
        <v>35615</v>
      </c>
      <c r="I21" s="67">
        <v>34998</v>
      </c>
      <c r="J21" s="67">
        <v>34825</v>
      </c>
    </row>
    <row r="22" spans="1:10" ht="17.100000000000001" customHeight="1" x14ac:dyDescent="0.2"/>
    <row r="23" spans="1:10" ht="17.100000000000001" customHeight="1" x14ac:dyDescent="0.2"/>
  </sheetData>
  <customSheetViews>
    <customSheetView guid="{A6D40BA3-20D9-4DE7-BC3B-7D9DCD7D95E8}" scale="130">
      <pageMargins left="0.25" right="0.25" top="0.75" bottom="0.75" header="0.3" footer="0.3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95">
      <pageMargins left="0.25" right="0.25" top="0.75" bottom="0.75" header="0.3" footer="0.3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 showPageBreaks="1">
      <pageMargins left="0.25" right="0.25" top="0.75" bottom="0.75" header="0.3" footer="0.3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30">
      <selection activeCell="H5" sqref="H5:H21"/>
      <pageMargins left="0.25" right="0.25" top="0.75" bottom="0.75" header="0.3" footer="0.3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95">
      <pageMargins left="0.25" right="0.25" top="0.75" bottom="0.75" header="0.3" footer="0.3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hyperlinks>
    <hyperlink ref="J2" location="'Lista tabela'!A1" display="Lista tabela"/>
  </hyperlinks>
  <pageMargins left="0.25" right="0.25" top="0.75" bottom="0.75" header="0.3" footer="0.3"/>
  <pageSetup paperSize="9" orientation="portrait" r:id="rId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8"/>
  <sheetViews>
    <sheetView zoomScaleNormal="100" workbookViewId="0"/>
  </sheetViews>
  <sheetFormatPr defaultColWidth="9.140625" defaultRowHeight="12" x14ac:dyDescent="0.2"/>
  <cols>
    <col min="1" max="1" width="27.28515625" style="2" customWidth="1"/>
    <col min="2" max="4" width="10.85546875" style="2" customWidth="1"/>
    <col min="5" max="5" width="10.85546875" style="4" customWidth="1"/>
    <col min="6" max="10" width="10.85546875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1" s="3" customFormat="1" x14ac:dyDescent="0.2">
      <c r="A1" s="13" t="s">
        <v>220</v>
      </c>
      <c r="B1" s="2"/>
      <c r="C1" s="2"/>
      <c r="D1" s="2"/>
      <c r="E1" s="2"/>
      <c r="F1" s="2"/>
      <c r="G1" s="2"/>
      <c r="H1" s="2"/>
      <c r="I1" s="2"/>
    </row>
    <row r="2" spans="1:11" ht="12.75" thickBot="1" x14ac:dyDescent="0.25">
      <c r="A2" s="7"/>
      <c r="E2" s="2"/>
      <c r="I2" s="5" t="s">
        <v>32</v>
      </c>
      <c r="K2" s="2"/>
    </row>
    <row r="3" spans="1:11" ht="26.25" customHeight="1" thickTop="1" x14ac:dyDescent="0.2">
      <c r="A3" s="143"/>
      <c r="B3" s="144" t="s">
        <v>176</v>
      </c>
      <c r="C3" s="144" t="s">
        <v>179</v>
      </c>
      <c r="D3" s="144" t="s">
        <v>180</v>
      </c>
      <c r="E3" s="144" t="s">
        <v>194</v>
      </c>
      <c r="F3" s="144" t="s">
        <v>195</v>
      </c>
      <c r="G3" s="144" t="s">
        <v>201</v>
      </c>
      <c r="H3" s="144" t="s">
        <v>235</v>
      </c>
      <c r="I3" s="144" t="s">
        <v>237</v>
      </c>
      <c r="J3" s="4"/>
      <c r="K3" s="2"/>
    </row>
    <row r="4" spans="1:11" ht="15" customHeight="1" x14ac:dyDescent="0.2">
      <c r="A4" s="145" t="s">
        <v>67</v>
      </c>
      <c r="B4" s="58">
        <v>20</v>
      </c>
      <c r="C4" s="58">
        <v>21</v>
      </c>
      <c r="D4" s="58">
        <v>21</v>
      </c>
      <c r="E4" s="58">
        <v>21</v>
      </c>
      <c r="F4" s="58">
        <v>21</v>
      </c>
      <c r="G4" s="58">
        <v>20</v>
      </c>
      <c r="H4" s="58">
        <v>20</v>
      </c>
      <c r="I4" s="58">
        <v>19</v>
      </c>
      <c r="J4" s="4"/>
      <c r="K4" s="2"/>
    </row>
    <row r="5" spans="1:11" ht="15" customHeight="1" x14ac:dyDescent="0.2">
      <c r="A5" s="146" t="s">
        <v>68</v>
      </c>
      <c r="B5" s="58">
        <v>39735</v>
      </c>
      <c r="C5" s="58">
        <v>37390</v>
      </c>
      <c r="D5" s="58">
        <v>34792</v>
      </c>
      <c r="E5" s="58">
        <v>31850</v>
      </c>
      <c r="F5" s="58">
        <v>29006</v>
      </c>
      <c r="G5" s="58">
        <v>26980</v>
      </c>
      <c r="H5" s="58">
        <v>25735</v>
      </c>
      <c r="I5" s="58">
        <v>24807</v>
      </c>
      <c r="J5" s="4"/>
      <c r="K5" s="2"/>
    </row>
    <row r="6" spans="1:11" ht="15" customHeight="1" x14ac:dyDescent="0.2">
      <c r="A6" s="147" t="s">
        <v>65</v>
      </c>
      <c r="B6" s="58">
        <v>22202</v>
      </c>
      <c r="C6" s="58">
        <v>20982</v>
      </c>
      <c r="D6" s="58">
        <v>19677</v>
      </c>
      <c r="E6" s="58">
        <v>18110</v>
      </c>
      <c r="F6" s="58">
        <v>16771</v>
      </c>
      <c r="G6" s="58">
        <v>15878</v>
      </c>
      <c r="H6" s="58">
        <v>15058</v>
      </c>
      <c r="I6" s="58">
        <v>14855</v>
      </c>
      <c r="J6" s="4"/>
      <c r="K6" s="2"/>
    </row>
    <row r="7" spans="1:11" ht="15" customHeight="1" x14ac:dyDescent="0.2">
      <c r="A7" s="147" t="s">
        <v>87</v>
      </c>
      <c r="B7" s="58">
        <v>35210</v>
      </c>
      <c r="C7" s="58">
        <v>33611</v>
      </c>
      <c r="D7" s="58">
        <v>31461</v>
      </c>
      <c r="E7" s="58">
        <v>28843</v>
      </c>
      <c r="F7" s="58">
        <v>26251</v>
      </c>
      <c r="G7" s="58">
        <v>24188</v>
      </c>
      <c r="H7" s="58">
        <v>23153</v>
      </c>
      <c r="I7" s="58">
        <v>22040</v>
      </c>
      <c r="J7" s="4"/>
      <c r="K7" s="2"/>
    </row>
    <row r="8" spans="1:11" ht="15" customHeight="1" x14ac:dyDescent="0.2">
      <c r="A8" s="148" t="s">
        <v>65</v>
      </c>
      <c r="B8" s="58">
        <v>19771</v>
      </c>
      <c r="C8" s="58">
        <v>19000</v>
      </c>
      <c r="D8" s="58">
        <v>17953</v>
      </c>
      <c r="E8" s="58">
        <v>16569</v>
      </c>
      <c r="F8" s="58">
        <v>15383</v>
      </c>
      <c r="G8" s="58">
        <v>14436</v>
      </c>
      <c r="H8" s="58">
        <v>13762</v>
      </c>
      <c r="I8" s="58">
        <v>13377</v>
      </c>
      <c r="J8" s="4"/>
      <c r="K8" s="2"/>
    </row>
    <row r="9" spans="1:11" ht="15" customHeight="1" x14ac:dyDescent="0.2">
      <c r="A9" s="146" t="s">
        <v>69</v>
      </c>
      <c r="B9" s="58">
        <v>1784</v>
      </c>
      <c r="C9" s="58">
        <v>1837</v>
      </c>
      <c r="D9" s="58">
        <v>1791</v>
      </c>
      <c r="E9" s="58">
        <v>1839</v>
      </c>
      <c r="F9" s="58">
        <v>1786</v>
      </c>
      <c r="G9" s="58">
        <v>1939</v>
      </c>
      <c r="H9" s="58">
        <v>1820</v>
      </c>
      <c r="I9" s="58">
        <v>1866</v>
      </c>
      <c r="J9" s="4"/>
      <c r="K9" s="2"/>
    </row>
    <row r="10" spans="1:11" ht="15" customHeight="1" x14ac:dyDescent="0.2">
      <c r="A10" s="147" t="s">
        <v>153</v>
      </c>
      <c r="B10" s="58">
        <v>1036</v>
      </c>
      <c r="C10" s="58">
        <v>1039</v>
      </c>
      <c r="D10" s="58">
        <v>1078</v>
      </c>
      <c r="E10" s="58">
        <v>1132</v>
      </c>
      <c r="F10" s="58">
        <v>1167</v>
      </c>
      <c r="G10" s="58">
        <v>1138</v>
      </c>
      <c r="H10" s="58">
        <v>1155</v>
      </c>
      <c r="I10" s="58">
        <v>1155</v>
      </c>
      <c r="J10" s="4"/>
      <c r="K10" s="2"/>
    </row>
    <row r="11" spans="1:11" ht="15" customHeight="1" x14ac:dyDescent="0.2">
      <c r="A11" s="146" t="s">
        <v>70</v>
      </c>
      <c r="B11" s="58">
        <v>1049</v>
      </c>
      <c r="C11" s="58">
        <v>1087</v>
      </c>
      <c r="D11" s="58">
        <v>984</v>
      </c>
      <c r="E11" s="58">
        <v>897</v>
      </c>
      <c r="F11" s="58">
        <v>1024</v>
      </c>
      <c r="G11" s="58">
        <v>856</v>
      </c>
      <c r="H11" s="58">
        <v>840</v>
      </c>
      <c r="I11" s="58">
        <v>856</v>
      </c>
      <c r="J11" s="4"/>
      <c r="K11" s="2"/>
    </row>
    <row r="12" spans="1:11" ht="15" customHeight="1" x14ac:dyDescent="0.2">
      <c r="A12" s="147" t="s">
        <v>153</v>
      </c>
      <c r="B12" s="58">
        <v>735</v>
      </c>
      <c r="C12" s="58">
        <v>741</v>
      </c>
      <c r="D12" s="58">
        <v>708</v>
      </c>
      <c r="E12" s="58">
        <v>636</v>
      </c>
      <c r="F12" s="58">
        <v>646</v>
      </c>
      <c r="G12" s="58">
        <v>598</v>
      </c>
      <c r="H12" s="58">
        <v>563</v>
      </c>
      <c r="I12" s="58">
        <v>545</v>
      </c>
      <c r="J12" s="4"/>
      <c r="K12" s="2"/>
    </row>
    <row r="13" spans="1:11" x14ac:dyDescent="0.2">
      <c r="J13" s="4"/>
      <c r="K13" s="2"/>
    </row>
    <row r="14" spans="1:11" ht="12.75" thickBot="1" x14ac:dyDescent="0.25">
      <c r="A14" s="42" t="s">
        <v>191</v>
      </c>
      <c r="J14" s="4"/>
      <c r="K14" s="2"/>
    </row>
    <row r="15" spans="1:11" ht="19.5" customHeight="1" thickTop="1" x14ac:dyDescent="0.2">
      <c r="A15" s="240"/>
      <c r="B15" s="246" t="s">
        <v>239</v>
      </c>
      <c r="C15" s="200" t="s">
        <v>263</v>
      </c>
      <c r="J15" s="4"/>
      <c r="K15" s="2"/>
    </row>
    <row r="16" spans="1:11" ht="15" customHeight="1" x14ac:dyDescent="0.2">
      <c r="A16" s="145" t="s">
        <v>67</v>
      </c>
      <c r="B16" s="247">
        <v>18</v>
      </c>
      <c r="C16" s="247">
        <v>18</v>
      </c>
      <c r="J16" s="4"/>
      <c r="K16" s="2"/>
    </row>
    <row r="17" spans="1:11" ht="15" customHeight="1" x14ac:dyDescent="0.2">
      <c r="A17" s="146" t="s">
        <v>68</v>
      </c>
      <c r="B17" s="247">
        <v>24267</v>
      </c>
      <c r="C17" s="247">
        <v>23709</v>
      </c>
      <c r="J17" s="4"/>
      <c r="K17" s="2"/>
    </row>
    <row r="18" spans="1:11" ht="15" customHeight="1" x14ac:dyDescent="0.2">
      <c r="A18" s="147" t="s">
        <v>65</v>
      </c>
      <c r="B18" s="247">
        <v>14789</v>
      </c>
      <c r="C18" s="247">
        <v>14654</v>
      </c>
      <c r="J18" s="4"/>
      <c r="K18" s="2"/>
    </row>
    <row r="19" spans="1:11" ht="15" customHeight="1" x14ac:dyDescent="0.2">
      <c r="A19" s="147" t="s">
        <v>87</v>
      </c>
      <c r="B19" s="247">
        <v>21226</v>
      </c>
      <c r="C19" s="247">
        <v>20518</v>
      </c>
      <c r="J19" s="4"/>
      <c r="K19" s="2"/>
    </row>
    <row r="20" spans="1:11" ht="15" customHeight="1" x14ac:dyDescent="0.2">
      <c r="A20" s="148" t="s">
        <v>65</v>
      </c>
      <c r="B20" s="247">
        <v>13045</v>
      </c>
      <c r="C20" s="247">
        <v>12833</v>
      </c>
      <c r="J20" s="4"/>
      <c r="K20" s="2"/>
    </row>
    <row r="21" spans="1:11" ht="15" customHeight="1" x14ac:dyDescent="0.2">
      <c r="A21" s="146" t="s">
        <v>252</v>
      </c>
      <c r="B21" s="247">
        <v>2220</v>
      </c>
      <c r="C21" s="247">
        <v>2215</v>
      </c>
      <c r="J21" s="4"/>
      <c r="K21" s="2"/>
    </row>
    <row r="22" spans="1:11" ht="15" customHeight="1" x14ac:dyDescent="0.2">
      <c r="A22" s="147" t="s">
        <v>246</v>
      </c>
      <c r="B22" s="247">
        <v>1463</v>
      </c>
      <c r="C22" s="247">
        <v>1553</v>
      </c>
      <c r="J22" s="4"/>
      <c r="K22" s="2"/>
    </row>
    <row r="23" spans="1:11" ht="15" customHeight="1" x14ac:dyDescent="0.2">
      <c r="A23" s="146" t="s">
        <v>255</v>
      </c>
      <c r="B23" s="247">
        <v>761</v>
      </c>
      <c r="C23" s="247">
        <v>692</v>
      </c>
    </row>
    <row r="24" spans="1:11" ht="15" customHeight="1" x14ac:dyDescent="0.2">
      <c r="A24" s="147" t="s">
        <v>246</v>
      </c>
      <c r="B24" s="247">
        <v>597</v>
      </c>
      <c r="C24" s="247">
        <v>524</v>
      </c>
    </row>
    <row r="26" spans="1:11" ht="48.75" customHeight="1" x14ac:dyDescent="0.2">
      <c r="A26" s="286" t="s">
        <v>253</v>
      </c>
      <c r="B26" s="286"/>
      <c r="C26" s="286"/>
      <c r="D26" s="286"/>
      <c r="E26" s="286"/>
      <c r="F26" s="286"/>
      <c r="G26" s="286"/>
      <c r="H26" s="286"/>
      <c r="I26" s="286"/>
    </row>
    <row r="27" spans="1:11" x14ac:dyDescent="0.2">
      <c r="A27" s="259" t="s">
        <v>258</v>
      </c>
    </row>
    <row r="28" spans="1:11" x14ac:dyDescent="0.2">
      <c r="A28" s="259" t="s">
        <v>259</v>
      </c>
    </row>
  </sheetData>
  <customSheetViews>
    <customSheetView guid="{A6D40BA3-20D9-4DE7-BC3B-7D9DCD7D95E8}" scale="130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J3" sqref="J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J3" sqref="J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20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 showPageBreaks="1">
      <selection activeCell="H23" sqref="H2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15">
      <pane ySplit="5" topLeftCell="A6" activePane="bottomLeft" state="frozen"/>
      <selection pane="bottomLeft" activeCell="K4" sqref="K4:K8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5" topLeftCell="A6" activePane="bottomLeft" state="frozen"/>
      <selection pane="bottomLeft" activeCell="D21" sqref="D21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K12" sqref="K1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5" topLeftCell="A6" activePane="bottomLeft" state="frozen"/>
      <selection pane="bottomLeft" activeCell="E17" sqref="E17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20" showPageBreaks="1" showRuler="0">
      <pane ySplit="5" topLeftCell="A6" activePane="bottomLeft" state="frozen"/>
      <selection pane="bottomLeft" activeCell="C18" sqref="C18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5" topLeftCell="A6" activePane="bottomLeft" state="frozen"/>
      <selection pane="bottomLeft"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20">
      <pane ySplit="5" topLeftCell="A6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5" topLeftCell="A6" activePane="bottomLeft" state="frozen"/>
      <selection pane="bottomLeft" activeCell="D13" sqref="D13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20">
      <pane ySplit="5" topLeftCell="A6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5" topLeftCell="A6" activePane="bottomLeft" state="frozen"/>
      <selection pane="bottomLeft" activeCell="D21" sqref="D21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5" topLeftCell="A6" activePane="bottomLeft" state="frozen"/>
      <selection pane="bottomLeft" activeCell="J20" sqref="J20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2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96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6:I26"/>
  </mergeCells>
  <phoneticPr fontId="20" type="noConversion"/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38"/>
  <sheetViews>
    <sheetView zoomScaleNormal="100" workbookViewId="0"/>
  </sheetViews>
  <sheetFormatPr defaultColWidth="9.140625" defaultRowHeight="13.9" customHeight="1" x14ac:dyDescent="0.2"/>
  <cols>
    <col min="1" max="1" width="39.85546875" style="2" customWidth="1"/>
    <col min="2" max="3" width="10.28515625" style="2" customWidth="1"/>
    <col min="4" max="8" width="11.140625" style="2" customWidth="1"/>
    <col min="9" max="9" width="9.140625" style="4" customWidth="1"/>
    <col min="10" max="10" width="10.7109375" style="2" customWidth="1"/>
    <col min="11" max="16384" width="9.140625" style="2"/>
  </cols>
  <sheetData>
    <row r="1" spans="1:9" s="3" customFormat="1" ht="12" x14ac:dyDescent="0.2">
      <c r="A1" s="248" t="s">
        <v>267</v>
      </c>
      <c r="B1" s="2"/>
      <c r="C1" s="2"/>
      <c r="E1" s="2"/>
      <c r="F1" s="2"/>
      <c r="G1" s="2"/>
      <c r="H1" s="2"/>
    </row>
    <row r="2" spans="1:9" ht="12.75" thickBot="1" x14ac:dyDescent="0.25">
      <c r="A2" s="249"/>
      <c r="B2" s="5" t="s">
        <v>32</v>
      </c>
      <c r="I2" s="2"/>
    </row>
    <row r="3" spans="1:9" ht="20.25" customHeight="1" thickTop="1" x14ac:dyDescent="0.2">
      <c r="A3" s="240"/>
      <c r="B3" s="250" t="s">
        <v>263</v>
      </c>
    </row>
    <row r="4" spans="1:9" ht="13.9" customHeight="1" x14ac:dyDescent="0.2">
      <c r="A4" s="251" t="s">
        <v>54</v>
      </c>
      <c r="B4" s="89">
        <v>18</v>
      </c>
    </row>
    <row r="5" spans="1:9" ht="13.9" customHeight="1" x14ac:dyDescent="0.2">
      <c r="A5" s="252" t="s">
        <v>248</v>
      </c>
      <c r="B5" s="89">
        <v>9</v>
      </c>
    </row>
    <row r="6" spans="1:9" ht="13.9" customHeight="1" x14ac:dyDescent="0.2">
      <c r="A6" s="252" t="s">
        <v>82</v>
      </c>
      <c r="B6" s="89">
        <v>9</v>
      </c>
    </row>
    <row r="7" spans="1:9" ht="13.9" customHeight="1" x14ac:dyDescent="0.2">
      <c r="A7" s="251"/>
      <c r="B7" s="89"/>
    </row>
    <row r="8" spans="1:9" ht="13.9" customHeight="1" x14ac:dyDescent="0.2">
      <c r="A8" s="251" t="s">
        <v>254</v>
      </c>
      <c r="B8" s="89">
        <v>1906</v>
      </c>
    </row>
    <row r="9" spans="1:9" ht="13.9" customHeight="1" x14ac:dyDescent="0.2">
      <c r="A9" s="252" t="s">
        <v>248</v>
      </c>
      <c r="B9" s="89">
        <v>122</v>
      </c>
    </row>
    <row r="10" spans="1:9" ht="13.9" customHeight="1" x14ac:dyDescent="0.2">
      <c r="A10" s="252" t="s">
        <v>82</v>
      </c>
      <c r="B10" s="89">
        <v>1784</v>
      </c>
    </row>
    <row r="11" spans="1:9" ht="13.9" customHeight="1" x14ac:dyDescent="0.2">
      <c r="A11" s="253"/>
      <c r="B11" s="89"/>
    </row>
    <row r="12" spans="1:9" ht="13.9" customHeight="1" x14ac:dyDescent="0.2">
      <c r="A12" s="254" t="s">
        <v>249</v>
      </c>
      <c r="B12" s="89">
        <v>1001</v>
      </c>
    </row>
    <row r="13" spans="1:9" ht="13.9" customHeight="1" x14ac:dyDescent="0.2">
      <c r="A13" s="252" t="s">
        <v>248</v>
      </c>
      <c r="B13" s="89">
        <v>116</v>
      </c>
    </row>
    <row r="14" spans="1:9" ht="13.9" customHeight="1" x14ac:dyDescent="0.2">
      <c r="A14" s="252" t="s">
        <v>82</v>
      </c>
      <c r="B14" s="89">
        <v>885</v>
      </c>
    </row>
    <row r="15" spans="1:9" ht="13.9" customHeight="1" x14ac:dyDescent="0.2">
      <c r="A15" s="255"/>
      <c r="B15" s="257"/>
    </row>
    <row r="16" spans="1:9" ht="13.9" customHeight="1" x14ac:dyDescent="0.2">
      <c r="A16" s="254" t="s">
        <v>68</v>
      </c>
      <c r="B16" s="89">
        <v>23709</v>
      </c>
    </row>
    <row r="17" spans="1:2" ht="13.9" customHeight="1" x14ac:dyDescent="0.2">
      <c r="A17" s="253"/>
      <c r="B17" s="89"/>
    </row>
    <row r="18" spans="1:2" ht="13.9" customHeight="1" x14ac:dyDescent="0.2">
      <c r="A18" s="255" t="s">
        <v>248</v>
      </c>
      <c r="B18" s="89">
        <v>2552</v>
      </c>
    </row>
    <row r="19" spans="1:2" ht="13.9" customHeight="1" x14ac:dyDescent="0.2">
      <c r="A19" s="252" t="s">
        <v>125</v>
      </c>
      <c r="B19" s="89">
        <v>468</v>
      </c>
    </row>
    <row r="20" spans="1:2" ht="13.9" customHeight="1" x14ac:dyDescent="0.2">
      <c r="A20" s="252" t="s">
        <v>126</v>
      </c>
      <c r="B20" s="89">
        <v>88</v>
      </c>
    </row>
    <row r="21" spans="1:2" ht="13.9" customHeight="1" x14ac:dyDescent="0.2">
      <c r="A21" s="252" t="s">
        <v>73</v>
      </c>
      <c r="B21" s="89">
        <v>297</v>
      </c>
    </row>
    <row r="22" spans="1:2" ht="13.9" customHeight="1" x14ac:dyDescent="0.2">
      <c r="A22" s="252" t="s">
        <v>238</v>
      </c>
      <c r="B22" s="89" t="s">
        <v>1</v>
      </c>
    </row>
    <row r="23" spans="1:2" ht="13.9" customHeight="1" x14ac:dyDescent="0.2">
      <c r="A23" s="252" t="s">
        <v>74</v>
      </c>
      <c r="B23" s="89">
        <v>694</v>
      </c>
    </row>
    <row r="24" spans="1:2" ht="13.9" customHeight="1" x14ac:dyDescent="0.2">
      <c r="A24" s="252" t="s">
        <v>75</v>
      </c>
      <c r="B24" s="89">
        <v>312</v>
      </c>
    </row>
    <row r="25" spans="1:2" ht="13.9" customHeight="1" x14ac:dyDescent="0.2">
      <c r="A25" s="252" t="s">
        <v>111</v>
      </c>
      <c r="B25" s="89">
        <v>511</v>
      </c>
    </row>
    <row r="26" spans="1:2" ht="13.9" customHeight="1" x14ac:dyDescent="0.2">
      <c r="A26" s="252" t="s">
        <v>129</v>
      </c>
      <c r="B26" s="89">
        <v>37</v>
      </c>
    </row>
    <row r="27" spans="1:2" ht="13.9" customHeight="1" x14ac:dyDescent="0.2">
      <c r="A27" s="252" t="s">
        <v>250</v>
      </c>
      <c r="B27" s="89">
        <v>145</v>
      </c>
    </row>
    <row r="28" spans="1:2" ht="13.9" customHeight="1" x14ac:dyDescent="0.2">
      <c r="A28" s="255"/>
      <c r="B28" s="257"/>
    </row>
    <row r="29" spans="1:2" ht="13.9" customHeight="1" x14ac:dyDescent="0.2">
      <c r="A29" s="255" t="s">
        <v>82</v>
      </c>
      <c r="B29" s="89">
        <v>21157</v>
      </c>
    </row>
    <row r="30" spans="1:2" ht="13.9" customHeight="1" x14ac:dyDescent="0.2">
      <c r="A30" s="252" t="s">
        <v>76</v>
      </c>
      <c r="B30" s="89">
        <v>9428</v>
      </c>
    </row>
    <row r="31" spans="1:2" ht="13.9" customHeight="1" x14ac:dyDescent="0.2">
      <c r="A31" s="252" t="s">
        <v>77</v>
      </c>
      <c r="B31" s="89">
        <v>6035</v>
      </c>
    </row>
    <row r="32" spans="1:2" ht="13.9" customHeight="1" x14ac:dyDescent="0.2">
      <c r="A32" s="252" t="s">
        <v>78</v>
      </c>
      <c r="B32" s="89">
        <v>169</v>
      </c>
    </row>
    <row r="33" spans="1:2" ht="13.9" customHeight="1" x14ac:dyDescent="0.2">
      <c r="A33" s="252" t="s">
        <v>79</v>
      </c>
      <c r="B33" s="89">
        <v>479</v>
      </c>
    </row>
    <row r="34" spans="1:2" ht="13.9" customHeight="1" x14ac:dyDescent="0.2">
      <c r="A34" s="252" t="s">
        <v>80</v>
      </c>
      <c r="B34" s="89">
        <v>2551</v>
      </c>
    </row>
    <row r="35" spans="1:2" ht="13.9" customHeight="1" x14ac:dyDescent="0.2">
      <c r="A35" s="256" t="s">
        <v>173</v>
      </c>
      <c r="B35" s="89">
        <v>621</v>
      </c>
    </row>
    <row r="36" spans="1:2" ht="13.9" customHeight="1" x14ac:dyDescent="0.2">
      <c r="A36" s="252" t="s">
        <v>81</v>
      </c>
      <c r="B36" s="89">
        <v>527</v>
      </c>
    </row>
    <row r="37" spans="1:2" ht="13.9" customHeight="1" x14ac:dyDescent="0.2">
      <c r="A37" s="252" t="s">
        <v>174</v>
      </c>
      <c r="B37" s="89">
        <v>738</v>
      </c>
    </row>
    <row r="38" spans="1:2" ht="13.9" customHeight="1" x14ac:dyDescent="0.2">
      <c r="A38" s="252" t="s">
        <v>247</v>
      </c>
      <c r="B38" s="89">
        <v>609</v>
      </c>
    </row>
  </sheetData>
  <customSheetViews>
    <customSheetView guid="{A6D40BA3-20D9-4DE7-BC3B-7D9DCD7D95E8}" scale="110" showPageBreaks="1">
      <selection activeCell="B2" sqref="B2"/>
      <pageMargins left="0.25" right="0.25" top="0.75" bottom="0.75" header="0.3" footer="0.3"/>
      <pageSetup paperSize="8" scale="95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10" topLeftCell="D1">
      <pane ySplit="4" topLeftCell="A5" activePane="bottomLeft" state="frozen"/>
      <selection pane="bottomLeft" activeCell="AC4" sqref="AC4"/>
      <pageMargins left="0.25" right="0.25" top="0.75" bottom="0.75" header="0.3" footer="0.3"/>
      <pageSetup paperSize="8" scale="80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40" showPageBreaks="1">
      <pane ySplit="4" topLeftCell="A5" activePane="bottomLeft" state="frozen"/>
      <selection pane="bottomLeft"/>
      <pageMargins left="0.25" right="0.25" top="0.75" bottom="0.75" header="0.3" footer="0.3"/>
      <pageSetup paperSize="8" scale="80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10" topLeftCell="D1">
      <pane ySplit="4" topLeftCell="A5" activePane="bottomLeft" state="frozen"/>
      <selection pane="bottomLeft" activeCell="AC4" sqref="AC4"/>
      <pageMargins left="0.25" right="0.25" top="0.75" bottom="0.75" header="0.3" footer="0.3"/>
      <pageSetup paperSize="8" scale="80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10" showPageBreaks="1">
      <pane ySplit="4" topLeftCell="A5" activePane="bottomLeft" state="frozen"/>
      <selection pane="bottomLeft" activeCell="R23" sqref="R23"/>
      <pageMargins left="0.25" right="0.25" top="0.75" bottom="0.75" header="0.3" footer="0.3"/>
      <pageSetup paperSize="8" scale="95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85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4" topLeftCell="A5" activePane="bottomLeft" state="frozen"/>
      <selection pane="bottomLeft" activeCell="V20" sqref="V20"/>
      <pageMargins left="0.11811023622047245" right="0.11811023622047245" top="0.74803149606299213" bottom="0.74803149606299213" header="0.31496062992125984" footer="0.31496062992125984"/>
      <pageSetup paperSize="9" scale="80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20" showPageBreaks="1" showRuler="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20">
      <pane ySplit="4" topLeftCell="A17" activePane="bottomLeft" state="frozen"/>
      <selection pane="bottomLeft" activeCell="A38" sqref="A38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 showPageBreaks="1">
      <pane ySplit="4" topLeftCell="A5" activePane="bottomLeft" state="frozen"/>
      <selection pane="bottomLeft"/>
      <pageMargins left="0.31496062992126" right="0.31496062992126" top="0.74803149606299202" bottom="0.74803149606299202" header="0.31496062992126" footer="0.31496062992126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 showPageBreaks="1" topLeftCell="F1">
      <pane ySplit="4" topLeftCell="A5" activePane="bottomLeft" state="frozen"/>
      <selection pane="bottomLeft" activeCell="W41" sqref="W41"/>
      <pageMargins left="0.31496062992126" right="0.31496062992126" top="0.74803149606299202" bottom="0.74803149606299202" header="0.31496062992126" footer="0.31496062992126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10" showPageBreaks="1">
      <pane ySplit="4" topLeftCell="A5" activePane="bottomLeft" state="frozen"/>
      <selection pane="bottomLeft" activeCell="X13" sqref="X13"/>
      <pageMargins left="0.25" right="0.25" top="0.75" bottom="0.75" header="0.3" footer="0.3"/>
      <pageSetup paperSize="8" scale="95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10">
      <selection activeCell="B2" sqref="B2"/>
      <pageMargins left="0.25" right="0.25" top="0.75" bottom="0.75" header="0.3" footer="0.3"/>
      <pageSetup paperSize="9" scale="95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B2" location="'Lista tabela'!A1" display="Lista tabela"/>
  </hyperlinks>
  <pageMargins left="0.25" right="0.25" top="0.75" bottom="0.75" header="0.3" footer="0.3"/>
  <pageSetup paperSize="9" scale="95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L49"/>
  <sheetViews>
    <sheetView zoomScaleNormal="100" workbookViewId="0">
      <pane ySplit="4" topLeftCell="A29" activePane="bottomLeft" state="frozen"/>
      <selection pane="bottomLeft"/>
    </sheetView>
  </sheetViews>
  <sheetFormatPr defaultColWidth="9.140625" defaultRowHeight="12" x14ac:dyDescent="0.2"/>
  <cols>
    <col min="1" max="1" width="9.7109375" style="2" customWidth="1"/>
    <col min="2" max="2" width="18.7109375" style="2" customWidth="1"/>
    <col min="3" max="3" width="9.85546875" style="2" customWidth="1"/>
    <col min="4" max="5" width="9.7109375" style="2" customWidth="1"/>
    <col min="6" max="6" width="9.7109375" style="4" customWidth="1"/>
    <col min="7" max="9" width="9.7109375" style="2" customWidth="1"/>
    <col min="10" max="10" width="10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2" s="3" customFormat="1" x14ac:dyDescent="0.2">
      <c r="A1" s="13" t="s">
        <v>219</v>
      </c>
      <c r="B1" s="2"/>
      <c r="C1" s="2"/>
      <c r="D1" s="2"/>
      <c r="E1" s="2"/>
      <c r="F1" s="2"/>
      <c r="G1" s="2"/>
      <c r="H1" s="2"/>
      <c r="I1" s="2"/>
    </row>
    <row r="2" spans="1:12" ht="15" customHeight="1" thickBot="1" x14ac:dyDescent="0.25">
      <c r="B2" s="7"/>
      <c r="F2" s="2"/>
      <c r="J2" s="5" t="s">
        <v>32</v>
      </c>
      <c r="K2" s="2"/>
    </row>
    <row r="3" spans="1:12" ht="15" customHeight="1" thickTop="1" x14ac:dyDescent="0.2">
      <c r="A3" s="289"/>
      <c r="B3" s="290"/>
      <c r="C3" s="270" t="s">
        <v>83</v>
      </c>
      <c r="D3" s="271" t="s">
        <v>85</v>
      </c>
      <c r="E3" s="271"/>
      <c r="F3" s="271"/>
      <c r="G3" s="271"/>
      <c r="H3" s="271"/>
      <c r="I3" s="271"/>
      <c r="J3" s="272" t="s">
        <v>86</v>
      </c>
      <c r="K3" s="2"/>
      <c r="L3" s="4"/>
    </row>
    <row r="4" spans="1:12" ht="15.75" customHeight="1" x14ac:dyDescent="0.2">
      <c r="A4" s="291"/>
      <c r="B4" s="292"/>
      <c r="C4" s="287"/>
      <c r="D4" s="31" t="s">
        <v>15</v>
      </c>
      <c r="E4" s="31" t="s">
        <v>16</v>
      </c>
      <c r="F4" s="31" t="s">
        <v>17</v>
      </c>
      <c r="G4" s="31" t="s">
        <v>18</v>
      </c>
      <c r="H4" s="31" t="s">
        <v>19</v>
      </c>
      <c r="I4" s="31" t="s">
        <v>20</v>
      </c>
      <c r="J4" s="288"/>
      <c r="K4" s="2"/>
      <c r="L4" s="4"/>
    </row>
    <row r="5" spans="1:12" ht="15" customHeight="1" x14ac:dyDescent="0.2">
      <c r="A5" s="85" t="s">
        <v>176</v>
      </c>
      <c r="B5" s="40" t="s">
        <v>83</v>
      </c>
      <c r="C5" s="8">
        <v>39735</v>
      </c>
      <c r="D5" s="8">
        <v>9962</v>
      </c>
      <c r="E5" s="8">
        <v>9022</v>
      </c>
      <c r="F5" s="8">
        <v>7239</v>
      </c>
      <c r="G5" s="8">
        <v>5325</v>
      </c>
      <c r="H5" s="8">
        <v>292</v>
      </c>
      <c r="I5" s="8">
        <v>182</v>
      </c>
      <c r="J5" s="8">
        <v>7713</v>
      </c>
    </row>
    <row r="6" spans="1:12" ht="15" customHeight="1" x14ac:dyDescent="0.2">
      <c r="B6" s="29" t="s">
        <v>87</v>
      </c>
      <c r="C6" s="8">
        <f>SUM(C7:C8)</f>
        <v>35210</v>
      </c>
      <c r="D6" s="8">
        <f t="shared" ref="D6:J6" si="0">SUM(D7:D8)</f>
        <v>9248</v>
      </c>
      <c r="E6" s="8">
        <f t="shared" si="0"/>
        <v>8224</v>
      </c>
      <c r="F6" s="8">
        <f t="shared" si="0"/>
        <v>6374</v>
      </c>
      <c r="G6" s="8">
        <f t="shared" si="0"/>
        <v>4283</v>
      </c>
      <c r="H6" s="8">
        <f t="shared" si="0"/>
        <v>292</v>
      </c>
      <c r="I6" s="8">
        <f t="shared" si="0"/>
        <v>182</v>
      </c>
      <c r="J6" s="8">
        <f t="shared" si="0"/>
        <v>6607</v>
      </c>
    </row>
    <row r="7" spans="1:12" ht="15" customHeight="1" x14ac:dyDescent="0.2">
      <c r="B7" s="30" t="s">
        <v>88</v>
      </c>
      <c r="C7" s="8">
        <v>1137</v>
      </c>
      <c r="D7" s="8" t="s">
        <v>1</v>
      </c>
      <c r="E7" s="8">
        <v>12</v>
      </c>
      <c r="F7" s="8">
        <v>7</v>
      </c>
      <c r="G7" s="8">
        <v>21</v>
      </c>
      <c r="H7" s="8">
        <v>8</v>
      </c>
      <c r="I7" s="8">
        <v>58</v>
      </c>
      <c r="J7" s="8">
        <v>1031</v>
      </c>
    </row>
    <row r="8" spans="1:12" ht="15" customHeight="1" x14ac:dyDescent="0.2">
      <c r="B8" s="30" t="s">
        <v>89</v>
      </c>
      <c r="C8" s="8">
        <v>34073</v>
      </c>
      <c r="D8" s="8">
        <v>9248</v>
      </c>
      <c r="E8" s="8">
        <v>8212</v>
      </c>
      <c r="F8" s="8">
        <v>6367</v>
      </c>
      <c r="G8" s="8">
        <v>4262</v>
      </c>
      <c r="H8" s="8">
        <v>284</v>
      </c>
      <c r="I8" s="8">
        <v>124</v>
      </c>
      <c r="J8" s="8">
        <v>5576</v>
      </c>
    </row>
    <row r="9" spans="1:12" ht="15" customHeight="1" x14ac:dyDescent="0.2">
      <c r="B9" s="30"/>
      <c r="C9" s="10"/>
      <c r="D9" s="10"/>
      <c r="E9" s="10"/>
      <c r="F9" s="10"/>
      <c r="G9" s="10"/>
      <c r="H9" s="10"/>
      <c r="I9" s="10"/>
      <c r="J9" s="10"/>
    </row>
    <row r="10" spans="1:12" ht="15" customHeight="1" x14ac:dyDescent="0.2">
      <c r="A10" s="85" t="s">
        <v>179</v>
      </c>
      <c r="B10" s="40" t="s">
        <v>83</v>
      </c>
      <c r="C10" s="8">
        <v>37390</v>
      </c>
      <c r="D10" s="8">
        <v>9537</v>
      </c>
      <c r="E10" s="8">
        <v>8293</v>
      </c>
      <c r="F10" s="8">
        <v>7218</v>
      </c>
      <c r="G10" s="8">
        <v>4765</v>
      </c>
      <c r="H10" s="8">
        <v>292</v>
      </c>
      <c r="I10" s="8">
        <v>196</v>
      </c>
      <c r="J10" s="8">
        <v>7089</v>
      </c>
    </row>
    <row r="11" spans="1:12" ht="15" customHeight="1" x14ac:dyDescent="0.2">
      <c r="B11" s="29" t="s">
        <v>87</v>
      </c>
      <c r="C11" s="8">
        <v>33611</v>
      </c>
      <c r="D11" s="8">
        <v>8945</v>
      </c>
      <c r="E11" s="8">
        <v>7629</v>
      </c>
      <c r="F11" s="8">
        <v>6463</v>
      </c>
      <c r="G11" s="8">
        <v>3992</v>
      </c>
      <c r="H11" s="8">
        <v>292</v>
      </c>
      <c r="I11" s="8">
        <v>196</v>
      </c>
      <c r="J11" s="8">
        <v>6094</v>
      </c>
    </row>
    <row r="12" spans="1:12" ht="15" customHeight="1" x14ac:dyDescent="0.2">
      <c r="B12" s="30" t="s">
        <v>88</v>
      </c>
      <c r="C12" s="8">
        <v>780</v>
      </c>
      <c r="D12" s="8" t="s">
        <v>1</v>
      </c>
      <c r="E12" s="8">
        <v>5</v>
      </c>
      <c r="F12" s="8">
        <v>4</v>
      </c>
      <c r="G12" s="8">
        <v>11</v>
      </c>
      <c r="H12" s="8">
        <v>4</v>
      </c>
      <c r="I12" s="8">
        <v>15</v>
      </c>
      <c r="J12" s="8">
        <v>741</v>
      </c>
    </row>
    <row r="13" spans="1:12" ht="15" customHeight="1" x14ac:dyDescent="0.2">
      <c r="B13" s="30" t="s">
        <v>89</v>
      </c>
      <c r="C13" s="8">
        <v>32831</v>
      </c>
      <c r="D13" s="8">
        <v>8945</v>
      </c>
      <c r="E13" s="8">
        <v>7624</v>
      </c>
      <c r="F13" s="8">
        <v>6459</v>
      </c>
      <c r="G13" s="8">
        <v>3981</v>
      </c>
      <c r="H13" s="8">
        <v>288</v>
      </c>
      <c r="I13" s="8">
        <v>181</v>
      </c>
      <c r="J13" s="8">
        <v>5353</v>
      </c>
    </row>
    <row r="14" spans="1:12" ht="15" customHeight="1" x14ac:dyDescent="0.2">
      <c r="B14" s="30"/>
      <c r="C14" s="10"/>
      <c r="D14" s="10"/>
      <c r="E14" s="10"/>
      <c r="F14" s="10"/>
      <c r="G14" s="10"/>
      <c r="H14" s="10"/>
      <c r="I14" s="10"/>
      <c r="J14" s="10"/>
    </row>
    <row r="15" spans="1:12" ht="15" customHeight="1" x14ac:dyDescent="0.2">
      <c r="A15" s="85" t="s">
        <v>180</v>
      </c>
      <c r="B15" s="40" t="s">
        <v>83</v>
      </c>
      <c r="C15" s="8">
        <v>34792</v>
      </c>
      <c r="D15" s="8">
        <v>8287</v>
      </c>
      <c r="E15" s="8">
        <v>7778</v>
      </c>
      <c r="F15" s="8">
        <v>6776</v>
      </c>
      <c r="G15" s="8">
        <v>4630</v>
      </c>
      <c r="H15" s="8">
        <v>260</v>
      </c>
      <c r="I15" s="8">
        <v>189</v>
      </c>
      <c r="J15" s="8">
        <v>6872</v>
      </c>
    </row>
    <row r="16" spans="1:12" ht="15" customHeight="1" x14ac:dyDescent="0.2">
      <c r="B16" s="29" t="s">
        <v>87</v>
      </c>
      <c r="C16" s="8">
        <v>31461</v>
      </c>
      <c r="D16" s="8">
        <v>7825</v>
      </c>
      <c r="E16" s="8">
        <v>7208</v>
      </c>
      <c r="F16" s="8">
        <v>6102</v>
      </c>
      <c r="G16" s="8">
        <v>3952</v>
      </c>
      <c r="H16" s="8">
        <v>260</v>
      </c>
      <c r="I16" s="8">
        <v>189</v>
      </c>
      <c r="J16" s="8">
        <v>5925</v>
      </c>
    </row>
    <row r="17" spans="1:10" ht="15" customHeight="1" x14ac:dyDescent="0.2">
      <c r="B17" s="30" t="s">
        <v>88</v>
      </c>
      <c r="C17" s="8">
        <v>661</v>
      </c>
      <c r="D17" s="8" t="s">
        <v>1</v>
      </c>
      <c r="E17" s="8">
        <v>1</v>
      </c>
      <c r="F17" s="8">
        <v>3</v>
      </c>
      <c r="G17" s="8">
        <v>22</v>
      </c>
      <c r="H17" s="8">
        <v>3</v>
      </c>
      <c r="I17" s="8">
        <v>4</v>
      </c>
      <c r="J17" s="8">
        <v>628</v>
      </c>
    </row>
    <row r="18" spans="1:10" ht="15" customHeight="1" x14ac:dyDescent="0.2">
      <c r="B18" s="30" t="s">
        <v>89</v>
      </c>
      <c r="C18" s="8">
        <v>30800</v>
      </c>
      <c r="D18" s="8">
        <v>7825</v>
      </c>
      <c r="E18" s="8">
        <v>7207</v>
      </c>
      <c r="F18" s="8">
        <v>6099</v>
      </c>
      <c r="G18" s="8">
        <v>3930</v>
      </c>
      <c r="H18" s="8">
        <v>257</v>
      </c>
      <c r="I18" s="8">
        <v>185</v>
      </c>
      <c r="J18" s="8">
        <v>5297</v>
      </c>
    </row>
    <row r="19" spans="1:10" ht="15" customHeight="1" x14ac:dyDescent="0.2">
      <c r="B19" s="30"/>
      <c r="C19" s="10"/>
      <c r="D19" s="10"/>
      <c r="E19" s="10"/>
      <c r="F19" s="10"/>
      <c r="G19" s="10"/>
      <c r="H19" s="10"/>
      <c r="I19" s="10"/>
      <c r="J19" s="10"/>
    </row>
    <row r="20" spans="1:10" ht="15" customHeight="1" x14ac:dyDescent="0.2">
      <c r="A20" s="85" t="s">
        <v>194</v>
      </c>
      <c r="B20" s="40" t="s">
        <v>83</v>
      </c>
      <c r="C20" s="8">
        <v>31850</v>
      </c>
      <c r="D20" s="8">
        <v>7504</v>
      </c>
      <c r="E20" s="8">
        <v>6794</v>
      </c>
      <c r="F20" s="8">
        <v>6342</v>
      </c>
      <c r="G20" s="8">
        <v>4452</v>
      </c>
      <c r="H20" s="41">
        <v>267</v>
      </c>
      <c r="I20" s="8">
        <v>152</v>
      </c>
      <c r="J20" s="8">
        <v>6339</v>
      </c>
    </row>
    <row r="21" spans="1:10" ht="15" customHeight="1" x14ac:dyDescent="0.2">
      <c r="B21" s="29" t="s">
        <v>87</v>
      </c>
      <c r="C21" s="8">
        <v>28843</v>
      </c>
      <c r="D21" s="8">
        <v>7068</v>
      </c>
      <c r="E21" s="8">
        <v>6327</v>
      </c>
      <c r="F21" s="8">
        <v>5759</v>
      </c>
      <c r="G21" s="41">
        <v>3825</v>
      </c>
      <c r="H21" s="8">
        <v>267</v>
      </c>
      <c r="I21" s="8">
        <v>152</v>
      </c>
      <c r="J21" s="8">
        <v>5445</v>
      </c>
    </row>
    <row r="22" spans="1:10" ht="15" customHeight="1" x14ac:dyDescent="0.2">
      <c r="B22" s="30" t="s">
        <v>88</v>
      </c>
      <c r="C22" s="8">
        <v>280</v>
      </c>
      <c r="D22" s="8" t="s">
        <v>1</v>
      </c>
      <c r="E22" s="8" t="s">
        <v>1</v>
      </c>
      <c r="F22" s="8">
        <v>5</v>
      </c>
      <c r="G22" s="41">
        <v>13</v>
      </c>
      <c r="H22" s="8" t="s">
        <v>1</v>
      </c>
      <c r="I22" s="8">
        <v>1</v>
      </c>
      <c r="J22" s="8">
        <v>261</v>
      </c>
    </row>
    <row r="23" spans="1:10" ht="15" customHeight="1" x14ac:dyDescent="0.2">
      <c r="B23" s="30" t="s">
        <v>89</v>
      </c>
      <c r="C23" s="8">
        <v>28563</v>
      </c>
      <c r="D23" s="8">
        <v>7068</v>
      </c>
      <c r="E23" s="8">
        <v>6327</v>
      </c>
      <c r="F23" s="8">
        <v>5754</v>
      </c>
      <c r="G23" s="8">
        <v>3812</v>
      </c>
      <c r="H23" s="41">
        <v>267</v>
      </c>
      <c r="I23" s="8">
        <v>151</v>
      </c>
      <c r="J23" s="8">
        <v>5184</v>
      </c>
    </row>
    <row r="24" spans="1:10" ht="15" customHeight="1" x14ac:dyDescent="0.2">
      <c r="B24" s="30"/>
      <c r="C24" s="10"/>
      <c r="D24" s="10"/>
      <c r="E24" s="10"/>
      <c r="F24" s="10"/>
      <c r="G24" s="10"/>
      <c r="H24" s="10"/>
      <c r="I24" s="10"/>
      <c r="J24" s="10"/>
    </row>
    <row r="25" spans="1:10" ht="15" customHeight="1" x14ac:dyDescent="0.2">
      <c r="A25" s="85" t="s">
        <v>195</v>
      </c>
      <c r="B25" s="40" t="s">
        <v>83</v>
      </c>
      <c r="C25" s="8">
        <v>29006</v>
      </c>
      <c r="D25" s="8">
        <v>6539</v>
      </c>
      <c r="E25" s="8">
        <v>6235</v>
      </c>
      <c r="F25" s="8">
        <v>5675</v>
      </c>
      <c r="G25" s="8">
        <v>4390</v>
      </c>
      <c r="H25" s="41">
        <v>310</v>
      </c>
      <c r="I25" s="8">
        <v>163</v>
      </c>
      <c r="J25" s="8">
        <v>5694</v>
      </c>
    </row>
    <row r="26" spans="1:10" ht="15" customHeight="1" x14ac:dyDescent="0.2">
      <c r="B26" s="29" t="s">
        <v>87</v>
      </c>
      <c r="C26" s="8">
        <v>26251</v>
      </c>
      <c r="D26" s="8">
        <v>6056</v>
      </c>
      <c r="E26" s="8">
        <v>5781</v>
      </c>
      <c r="F26" s="8">
        <v>5137</v>
      </c>
      <c r="G26" s="41">
        <v>3790</v>
      </c>
      <c r="H26" s="8">
        <v>310</v>
      </c>
      <c r="I26" s="8">
        <v>163</v>
      </c>
      <c r="J26" s="8">
        <v>5014</v>
      </c>
    </row>
    <row r="27" spans="1:10" ht="15" customHeight="1" x14ac:dyDescent="0.2">
      <c r="B27" s="30" t="s">
        <v>88</v>
      </c>
      <c r="C27" s="8">
        <v>149</v>
      </c>
      <c r="D27" s="8" t="s">
        <v>1</v>
      </c>
      <c r="E27" s="8" t="s">
        <v>1</v>
      </c>
      <c r="F27" s="8" t="s">
        <v>1</v>
      </c>
      <c r="G27" s="41" t="s">
        <v>1</v>
      </c>
      <c r="H27" s="8" t="s">
        <v>1</v>
      </c>
      <c r="I27" s="8" t="s">
        <v>1</v>
      </c>
      <c r="J27" s="8">
        <v>149</v>
      </c>
    </row>
    <row r="28" spans="1:10" ht="15" customHeight="1" x14ac:dyDescent="0.2">
      <c r="B28" s="30" t="s">
        <v>89</v>
      </c>
      <c r="C28" s="8">
        <v>26102</v>
      </c>
      <c r="D28" s="8">
        <v>6056</v>
      </c>
      <c r="E28" s="8">
        <v>5781</v>
      </c>
      <c r="F28" s="8">
        <v>5137</v>
      </c>
      <c r="G28" s="8">
        <v>3790</v>
      </c>
      <c r="H28" s="41">
        <v>310</v>
      </c>
      <c r="I28" s="8">
        <v>163</v>
      </c>
      <c r="J28" s="8">
        <v>4865</v>
      </c>
    </row>
    <row r="29" spans="1:10" ht="15" customHeight="1" x14ac:dyDescent="0.2">
      <c r="B29" s="30"/>
      <c r="C29" s="10"/>
      <c r="D29" s="10"/>
      <c r="E29" s="10"/>
      <c r="F29" s="10"/>
      <c r="G29" s="10"/>
      <c r="H29" s="10"/>
      <c r="I29" s="10"/>
      <c r="J29" s="10"/>
    </row>
    <row r="30" spans="1:10" ht="15" customHeight="1" x14ac:dyDescent="0.2">
      <c r="A30" s="85" t="s">
        <v>201</v>
      </c>
      <c r="B30" s="40" t="s">
        <v>83</v>
      </c>
      <c r="C30" s="8">
        <v>26980</v>
      </c>
      <c r="D30" s="8">
        <v>5944</v>
      </c>
      <c r="E30" s="8">
        <v>5688</v>
      </c>
      <c r="F30" s="8">
        <v>5229</v>
      </c>
      <c r="G30" s="41">
        <v>4006</v>
      </c>
      <c r="H30" s="8">
        <v>330</v>
      </c>
      <c r="I30" s="8">
        <v>221</v>
      </c>
      <c r="J30" s="8">
        <v>5562</v>
      </c>
    </row>
    <row r="31" spans="1:10" ht="15" customHeight="1" x14ac:dyDescent="0.2">
      <c r="B31" s="29" t="s">
        <v>87</v>
      </c>
      <c r="C31" s="8">
        <v>24188</v>
      </c>
      <c r="D31" s="2">
        <v>5405</v>
      </c>
      <c r="E31" s="2">
        <v>5250</v>
      </c>
      <c r="F31" s="2">
        <v>4788</v>
      </c>
      <c r="G31" s="4">
        <v>3487</v>
      </c>
      <c r="H31" s="2">
        <v>330</v>
      </c>
      <c r="I31" s="2">
        <v>221</v>
      </c>
      <c r="J31" s="2">
        <v>4707</v>
      </c>
    </row>
    <row r="32" spans="1:10" ht="15" customHeight="1" x14ac:dyDescent="0.2">
      <c r="B32" s="30" t="s">
        <v>88</v>
      </c>
      <c r="C32" s="8">
        <v>122</v>
      </c>
      <c r="D32" s="8" t="s">
        <v>1</v>
      </c>
      <c r="E32" s="8" t="s">
        <v>1</v>
      </c>
      <c r="F32" s="8" t="s">
        <v>1</v>
      </c>
      <c r="G32" s="41" t="s">
        <v>1</v>
      </c>
      <c r="H32" s="8" t="s">
        <v>1</v>
      </c>
      <c r="I32" s="8" t="s">
        <v>1</v>
      </c>
      <c r="J32" s="8">
        <v>122</v>
      </c>
    </row>
    <row r="33" spans="1:10" ht="15" customHeight="1" x14ac:dyDescent="0.2">
      <c r="B33" s="30" t="s">
        <v>89</v>
      </c>
      <c r="C33" s="8">
        <v>24066</v>
      </c>
      <c r="D33" s="8">
        <v>5405</v>
      </c>
      <c r="E33" s="8">
        <v>5250</v>
      </c>
      <c r="F33" s="8">
        <v>4788</v>
      </c>
      <c r="G33" s="8">
        <v>3487</v>
      </c>
      <c r="H33" s="41">
        <v>330</v>
      </c>
      <c r="I33" s="8">
        <v>221</v>
      </c>
      <c r="J33" s="8">
        <v>4585</v>
      </c>
    </row>
    <row r="34" spans="1:10" ht="15" customHeight="1" x14ac:dyDescent="0.2">
      <c r="B34" s="30"/>
      <c r="C34" s="10"/>
      <c r="D34" s="10"/>
      <c r="E34" s="10"/>
      <c r="F34" s="10"/>
      <c r="G34" s="10"/>
      <c r="H34" s="10"/>
      <c r="I34" s="10"/>
      <c r="J34" s="10"/>
    </row>
    <row r="35" spans="1:10" ht="15" customHeight="1" x14ac:dyDescent="0.2">
      <c r="A35" s="85" t="s">
        <v>235</v>
      </c>
      <c r="B35" s="40" t="s">
        <v>83</v>
      </c>
      <c r="C35" s="8">
        <v>25735</v>
      </c>
      <c r="D35" s="8">
        <v>5988</v>
      </c>
      <c r="E35" s="8">
        <v>5358</v>
      </c>
      <c r="F35" s="8">
        <v>5015</v>
      </c>
      <c r="G35" s="41">
        <v>4148</v>
      </c>
      <c r="H35" s="8">
        <v>350</v>
      </c>
      <c r="I35" s="8">
        <v>204</v>
      </c>
      <c r="J35" s="8">
        <v>4672</v>
      </c>
    </row>
    <row r="36" spans="1:10" ht="15" customHeight="1" x14ac:dyDescent="0.2">
      <c r="B36" s="29" t="s">
        <v>87</v>
      </c>
      <c r="C36" s="8">
        <v>23153</v>
      </c>
      <c r="D36" s="2">
        <v>5371</v>
      </c>
      <c r="E36" s="2">
        <v>4888</v>
      </c>
      <c r="F36" s="2">
        <v>4560</v>
      </c>
      <c r="G36" s="4">
        <v>3676</v>
      </c>
      <c r="H36" s="2">
        <v>350</v>
      </c>
      <c r="I36" s="2">
        <v>204</v>
      </c>
      <c r="J36" s="2">
        <v>4104</v>
      </c>
    </row>
    <row r="37" spans="1:10" ht="15" customHeight="1" x14ac:dyDescent="0.2">
      <c r="B37" s="30" t="s">
        <v>88</v>
      </c>
      <c r="C37" s="8">
        <v>37</v>
      </c>
      <c r="D37" s="8" t="s">
        <v>1</v>
      </c>
      <c r="E37" s="8" t="s">
        <v>1</v>
      </c>
      <c r="F37" s="8" t="s">
        <v>1</v>
      </c>
      <c r="G37" s="8" t="s">
        <v>1</v>
      </c>
      <c r="H37" s="8" t="s">
        <v>1</v>
      </c>
      <c r="I37" s="8">
        <v>1</v>
      </c>
      <c r="J37" s="8">
        <v>36</v>
      </c>
    </row>
    <row r="38" spans="1:10" ht="15" customHeight="1" x14ac:dyDescent="0.2">
      <c r="B38" s="30" t="s">
        <v>89</v>
      </c>
      <c r="C38" s="8">
        <v>23116</v>
      </c>
      <c r="D38" s="8">
        <v>5371</v>
      </c>
      <c r="E38" s="8">
        <v>4888</v>
      </c>
      <c r="F38" s="8">
        <v>4560</v>
      </c>
      <c r="G38" s="8">
        <v>3676</v>
      </c>
      <c r="H38" s="41">
        <v>350</v>
      </c>
      <c r="I38" s="8">
        <v>203</v>
      </c>
      <c r="J38" s="8">
        <v>4068</v>
      </c>
    </row>
    <row r="39" spans="1:10" ht="15" customHeight="1" x14ac:dyDescent="0.2">
      <c r="B39" s="30"/>
      <c r="C39" s="10"/>
      <c r="D39" s="10"/>
      <c r="E39" s="10"/>
      <c r="F39" s="10"/>
      <c r="G39" s="10"/>
      <c r="H39" s="10"/>
      <c r="I39" s="10"/>
      <c r="J39" s="10"/>
    </row>
    <row r="40" spans="1:10" ht="15" customHeight="1" x14ac:dyDescent="0.2">
      <c r="A40" s="85" t="s">
        <v>237</v>
      </c>
      <c r="B40" s="40" t="s">
        <v>83</v>
      </c>
      <c r="C40" s="8">
        <v>24807</v>
      </c>
      <c r="D40" s="8">
        <v>6118</v>
      </c>
      <c r="E40" s="8">
        <v>5324</v>
      </c>
      <c r="F40" s="8">
        <v>4684</v>
      </c>
      <c r="G40" s="41">
        <v>3307</v>
      </c>
      <c r="H40" s="8">
        <v>370</v>
      </c>
      <c r="I40" s="8">
        <v>181</v>
      </c>
      <c r="J40" s="8">
        <v>4823</v>
      </c>
    </row>
    <row r="41" spans="1:10" ht="15" customHeight="1" x14ac:dyDescent="0.2">
      <c r="B41" s="29" t="s">
        <v>87</v>
      </c>
      <c r="C41" s="8">
        <v>22040</v>
      </c>
      <c r="D41" s="2">
        <v>5440</v>
      </c>
      <c r="E41" s="2">
        <v>4840</v>
      </c>
      <c r="F41" s="2">
        <v>4181</v>
      </c>
      <c r="G41" s="4">
        <v>2835</v>
      </c>
      <c r="H41" s="2">
        <v>370</v>
      </c>
      <c r="I41" s="2">
        <v>181</v>
      </c>
      <c r="J41" s="2">
        <v>4193</v>
      </c>
    </row>
    <row r="42" spans="1:10" ht="15" customHeight="1" x14ac:dyDescent="0.2">
      <c r="B42" s="30" t="s">
        <v>88</v>
      </c>
      <c r="C42" s="8">
        <v>41</v>
      </c>
      <c r="D42" s="8" t="s">
        <v>1</v>
      </c>
      <c r="E42" s="8" t="s">
        <v>1</v>
      </c>
      <c r="F42" s="8" t="s">
        <v>1</v>
      </c>
      <c r="G42" s="8" t="s">
        <v>1</v>
      </c>
      <c r="H42" s="8" t="s">
        <v>1</v>
      </c>
      <c r="I42" s="8" t="s">
        <v>1</v>
      </c>
      <c r="J42" s="8">
        <v>41</v>
      </c>
    </row>
    <row r="43" spans="1:10" ht="15" customHeight="1" x14ac:dyDescent="0.2">
      <c r="B43" s="30" t="s">
        <v>89</v>
      </c>
      <c r="C43" s="8">
        <v>21999</v>
      </c>
      <c r="D43" s="8">
        <v>5440</v>
      </c>
      <c r="E43" s="8">
        <v>4840</v>
      </c>
      <c r="F43" s="8">
        <v>4181</v>
      </c>
      <c r="G43" s="8">
        <v>2835</v>
      </c>
      <c r="H43" s="41">
        <v>370</v>
      </c>
      <c r="I43" s="8">
        <v>181</v>
      </c>
      <c r="J43" s="8">
        <v>4152</v>
      </c>
    </row>
    <row r="44" spans="1:10" ht="15" customHeight="1" x14ac:dyDescent="0.2">
      <c r="B44" s="30"/>
      <c r="C44" s="10"/>
      <c r="D44" s="10"/>
      <c r="E44" s="10"/>
      <c r="F44" s="10"/>
      <c r="G44" s="10"/>
      <c r="H44" s="10"/>
      <c r="I44" s="10"/>
      <c r="J44" s="10"/>
    </row>
    <row r="45" spans="1:10" ht="15" customHeight="1" x14ac:dyDescent="0.2">
      <c r="A45" s="85" t="s">
        <v>239</v>
      </c>
      <c r="B45" s="40" t="s">
        <v>83</v>
      </c>
      <c r="C45" s="2">
        <v>24267</v>
      </c>
      <c r="D45" s="2">
        <v>6188</v>
      </c>
      <c r="E45" s="2">
        <v>5235</v>
      </c>
      <c r="F45" s="2">
        <v>4547</v>
      </c>
      <c r="G45" s="4">
        <v>3415</v>
      </c>
      <c r="H45" s="2">
        <v>300</v>
      </c>
      <c r="I45" s="2">
        <v>188</v>
      </c>
      <c r="J45" s="2">
        <v>4394</v>
      </c>
    </row>
    <row r="46" spans="1:10" ht="15" customHeight="1" x14ac:dyDescent="0.2">
      <c r="B46" s="29" t="s">
        <v>87</v>
      </c>
      <c r="C46" s="2">
        <v>21226</v>
      </c>
      <c r="D46" s="8">
        <v>5467</v>
      </c>
      <c r="E46" s="2">
        <v>4603</v>
      </c>
      <c r="F46" s="2">
        <v>4059</v>
      </c>
      <c r="G46" s="2">
        <v>2888</v>
      </c>
      <c r="H46" s="4">
        <v>300</v>
      </c>
      <c r="I46" s="2">
        <v>188</v>
      </c>
      <c r="J46" s="2">
        <v>3721</v>
      </c>
    </row>
    <row r="47" spans="1:10" ht="15" customHeight="1" x14ac:dyDescent="0.2">
      <c r="B47" s="30"/>
      <c r="C47" s="10"/>
      <c r="D47" s="10"/>
      <c r="E47" s="10"/>
      <c r="F47" s="10"/>
      <c r="G47" s="10"/>
      <c r="H47" s="10"/>
      <c r="I47" s="10"/>
      <c r="J47" s="10"/>
    </row>
    <row r="48" spans="1:10" ht="15" customHeight="1" x14ac:dyDescent="0.2">
      <c r="A48" s="85" t="s">
        <v>263</v>
      </c>
      <c r="B48" s="40" t="s">
        <v>83</v>
      </c>
      <c r="C48" s="2">
        <v>23079</v>
      </c>
      <c r="D48" s="2">
        <v>5832</v>
      </c>
      <c r="E48" s="2">
        <v>5301</v>
      </c>
      <c r="F48" s="2">
        <v>4542</v>
      </c>
      <c r="G48" s="4">
        <v>3308</v>
      </c>
      <c r="H48" s="2">
        <v>321</v>
      </c>
      <c r="I48" s="2">
        <v>160</v>
      </c>
      <c r="J48" s="2">
        <v>4245</v>
      </c>
    </row>
    <row r="49" spans="2:10" ht="15" customHeight="1" x14ac:dyDescent="0.2">
      <c r="B49" s="29" t="s">
        <v>87</v>
      </c>
      <c r="C49" s="2">
        <v>20518</v>
      </c>
      <c r="D49" s="8">
        <v>5132</v>
      </c>
      <c r="E49" s="2">
        <v>4610</v>
      </c>
      <c r="F49" s="2">
        <v>3970</v>
      </c>
      <c r="G49" s="2">
        <v>2774</v>
      </c>
      <c r="H49" s="4">
        <v>321</v>
      </c>
      <c r="I49" s="2">
        <v>160</v>
      </c>
      <c r="J49" s="2">
        <v>3551</v>
      </c>
    </row>
  </sheetData>
  <customSheetViews>
    <customSheetView guid="{A6D40BA3-20D9-4DE7-BC3B-7D9DCD7D95E8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 showPageBreaks="1">
      <pane ySplit="4" topLeftCell="A5" activePane="bottomLeft" state="frozen"/>
      <selection pane="bottomLeft" activeCell="C50" sqref="C50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4" topLeftCell="A5" activePane="bottomLeft" state="frozen"/>
      <selection pane="bottomLeft" activeCell="C50" sqref="C5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 showPageBreaks="1">
      <pane ySplit="4" topLeftCell="A20" activePane="bottomLeft" state="frozen"/>
      <selection pane="bottomLeft" activeCell="C40" sqref="C40:J4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4" topLeftCell="A20" activePane="bottomLeft" state="frozen"/>
      <selection pane="bottomLeft" activeCell="A36" sqref="A36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5" activePane="bottomLeft" state="frozen"/>
      <selection pane="bottomLeft" activeCell="I2" sqref="I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4" topLeftCell="A5" activePane="bottomLeft" state="frozen"/>
      <selection pane="bottomLeft" activeCell="B11" sqref="B11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4" topLeftCell="A5" activePane="bottomLeft" state="frozen"/>
      <selection pane="bottomLeft"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 showPageBreaks="1">
      <pane ySplit="4" topLeftCell="A5" activePane="bottomLeft" state="frozen"/>
      <selection pane="bottomLeft" activeCell="H11" sqref="H11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howPageBreaks="1">
      <pane ySplit="4" topLeftCell="A29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4">
    <mergeCell ref="D3:I3"/>
    <mergeCell ref="C3:C4"/>
    <mergeCell ref="J3:J4"/>
    <mergeCell ref="A3:B4"/>
  </mergeCells>
  <phoneticPr fontId="20" type="noConversion"/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30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6.149999999999999" customHeight="1" x14ac:dyDescent="0.2"/>
  <cols>
    <col min="1" max="1" width="10.140625" style="2" customWidth="1"/>
    <col min="2" max="6" width="7.42578125" style="2" customWidth="1"/>
    <col min="7" max="7" width="7.42578125" style="4" customWidth="1"/>
    <col min="8" max="11" width="7.42578125" style="2" customWidth="1"/>
    <col min="12" max="12" width="7.42578125" style="4" customWidth="1"/>
    <col min="13" max="17" width="7.42578125" style="2" customWidth="1"/>
    <col min="18" max="24" width="9.140625" style="4"/>
    <col min="25" max="16384" width="9.140625" style="2"/>
  </cols>
  <sheetData>
    <row r="1" spans="1:24" s="3" customFormat="1" ht="16.149999999999999" customHeight="1" x14ac:dyDescent="0.2">
      <c r="A1" s="13" t="s">
        <v>268</v>
      </c>
      <c r="B1" s="2"/>
      <c r="C1" s="2"/>
      <c r="D1" s="2"/>
      <c r="E1" s="2"/>
      <c r="F1" s="2"/>
      <c r="G1" s="2"/>
      <c r="H1" s="2"/>
      <c r="I1" s="2"/>
      <c r="J1" s="2"/>
      <c r="R1" s="6"/>
      <c r="S1" s="6"/>
      <c r="T1" s="6"/>
      <c r="U1" s="6"/>
      <c r="V1" s="6"/>
      <c r="W1" s="6"/>
      <c r="X1" s="6"/>
    </row>
    <row r="2" spans="1:24" ht="16.149999999999999" customHeight="1" thickBot="1" x14ac:dyDescent="0.25">
      <c r="A2" s="7"/>
      <c r="G2" s="2"/>
      <c r="L2" s="2"/>
      <c r="Q2" s="5" t="s">
        <v>32</v>
      </c>
    </row>
    <row r="3" spans="1:24" ht="16.149999999999999" customHeight="1" thickTop="1" x14ac:dyDescent="0.2">
      <c r="A3" s="297" t="s">
        <v>260</v>
      </c>
      <c r="B3" s="293" t="s">
        <v>83</v>
      </c>
      <c r="C3" s="294"/>
      <c r="D3" s="278" t="s">
        <v>85</v>
      </c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293" t="s">
        <v>86</v>
      </c>
      <c r="Q3" s="294"/>
    </row>
    <row r="4" spans="1:24" ht="16.149999999999999" customHeight="1" x14ac:dyDescent="0.2">
      <c r="A4" s="298"/>
      <c r="B4" s="295"/>
      <c r="C4" s="296"/>
      <c r="D4" s="301" t="s">
        <v>15</v>
      </c>
      <c r="E4" s="302"/>
      <c r="F4" s="301" t="s">
        <v>16</v>
      </c>
      <c r="G4" s="302"/>
      <c r="H4" s="301" t="s">
        <v>17</v>
      </c>
      <c r="I4" s="302"/>
      <c r="J4" s="301" t="s">
        <v>18</v>
      </c>
      <c r="K4" s="302"/>
      <c r="L4" s="301" t="s">
        <v>19</v>
      </c>
      <c r="M4" s="302"/>
      <c r="N4" s="301" t="s">
        <v>20</v>
      </c>
      <c r="O4" s="303"/>
      <c r="P4" s="295"/>
      <c r="Q4" s="296"/>
    </row>
    <row r="5" spans="1:24" ht="24" customHeight="1" x14ac:dyDescent="0.2">
      <c r="A5" s="299"/>
      <c r="B5" s="32" t="s">
        <v>71</v>
      </c>
      <c r="C5" s="32" t="s">
        <v>50</v>
      </c>
      <c r="D5" s="32" t="s">
        <v>71</v>
      </c>
      <c r="E5" s="32" t="s">
        <v>50</v>
      </c>
      <c r="F5" s="32" t="s">
        <v>71</v>
      </c>
      <c r="G5" s="32" t="s">
        <v>50</v>
      </c>
      <c r="H5" s="32" t="s">
        <v>71</v>
      </c>
      <c r="I5" s="32" t="s">
        <v>50</v>
      </c>
      <c r="J5" s="32" t="s">
        <v>71</v>
      </c>
      <c r="K5" s="32" t="s">
        <v>50</v>
      </c>
      <c r="L5" s="32" t="s">
        <v>71</v>
      </c>
      <c r="M5" s="32" t="s">
        <v>50</v>
      </c>
      <c r="N5" s="32" t="s">
        <v>71</v>
      </c>
      <c r="O5" s="32" t="s">
        <v>50</v>
      </c>
      <c r="P5" s="32" t="s">
        <v>71</v>
      </c>
      <c r="Q5" s="33" t="s">
        <v>50</v>
      </c>
    </row>
    <row r="6" spans="1:24" ht="16.149999999999999" customHeight="1" x14ac:dyDescent="0.2">
      <c r="A6" s="260" t="s">
        <v>66</v>
      </c>
      <c r="B6" s="215">
        <v>23709</v>
      </c>
      <c r="C6" s="216">
        <v>14654</v>
      </c>
      <c r="D6" s="216">
        <v>5832</v>
      </c>
      <c r="E6" s="216">
        <v>3476</v>
      </c>
      <c r="F6" s="216">
        <v>5301</v>
      </c>
      <c r="G6" s="217">
        <v>3313</v>
      </c>
      <c r="H6" s="217">
        <v>4542</v>
      </c>
      <c r="I6" s="217">
        <v>2887</v>
      </c>
      <c r="J6" s="217">
        <v>3308</v>
      </c>
      <c r="K6" s="217">
        <v>2049</v>
      </c>
      <c r="L6" s="217">
        <v>321</v>
      </c>
      <c r="M6" s="217">
        <v>249</v>
      </c>
      <c r="N6" s="217">
        <v>160</v>
      </c>
      <c r="O6" s="216">
        <v>105</v>
      </c>
      <c r="P6" s="216">
        <v>4245</v>
      </c>
      <c r="Q6" s="216">
        <v>2575</v>
      </c>
    </row>
    <row r="7" spans="1:24" ht="16.149999999999999" customHeight="1" x14ac:dyDescent="0.2">
      <c r="A7" s="140" t="s">
        <v>84</v>
      </c>
      <c r="B7" s="195">
        <v>20518</v>
      </c>
      <c r="C7" s="195">
        <v>12833</v>
      </c>
      <c r="D7" s="195">
        <v>5132</v>
      </c>
      <c r="E7" s="195">
        <v>3094</v>
      </c>
      <c r="F7" s="195">
        <v>4610</v>
      </c>
      <c r="G7" s="218">
        <v>2903</v>
      </c>
      <c r="H7" s="195">
        <v>3970</v>
      </c>
      <c r="I7" s="195">
        <v>2549</v>
      </c>
      <c r="J7" s="195">
        <v>2774</v>
      </c>
      <c r="K7" s="195">
        <v>1726</v>
      </c>
      <c r="L7" s="218">
        <v>321</v>
      </c>
      <c r="M7" s="195">
        <v>249</v>
      </c>
      <c r="N7" s="195">
        <v>160</v>
      </c>
      <c r="O7" s="195">
        <v>105</v>
      </c>
      <c r="P7" s="195">
        <v>3551</v>
      </c>
      <c r="Q7" s="195">
        <v>2207</v>
      </c>
    </row>
    <row r="8" spans="1:24" ht="16.149999999999999" customHeight="1" x14ac:dyDescent="0.2">
      <c r="A8" s="140" t="s">
        <v>90</v>
      </c>
      <c r="B8" s="195">
        <v>3191</v>
      </c>
      <c r="C8" s="195">
        <v>1821</v>
      </c>
      <c r="D8" s="195">
        <v>700</v>
      </c>
      <c r="E8" s="195">
        <v>382</v>
      </c>
      <c r="F8" s="195">
        <v>691</v>
      </c>
      <c r="G8" s="218">
        <v>410</v>
      </c>
      <c r="H8" s="195">
        <v>572</v>
      </c>
      <c r="I8" s="195">
        <v>338</v>
      </c>
      <c r="J8" s="195">
        <v>534</v>
      </c>
      <c r="K8" s="195">
        <v>323</v>
      </c>
      <c r="L8" s="218" t="s">
        <v>1</v>
      </c>
      <c r="M8" s="195" t="s">
        <v>1</v>
      </c>
      <c r="N8" s="195" t="s">
        <v>1</v>
      </c>
      <c r="O8" s="195" t="s">
        <v>1</v>
      </c>
      <c r="P8" s="195">
        <v>694</v>
      </c>
      <c r="Q8" s="195">
        <v>368</v>
      </c>
    </row>
    <row r="9" spans="1:24" ht="12" x14ac:dyDescent="0.2">
      <c r="A9" s="26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24" ht="16.149999999999999" customHeight="1" x14ac:dyDescent="0.2">
      <c r="A10" s="140" t="s">
        <v>261</v>
      </c>
      <c r="B10" s="216">
        <v>2797</v>
      </c>
      <c r="C10" s="216">
        <v>1834</v>
      </c>
      <c r="D10" s="216">
        <v>2727</v>
      </c>
      <c r="E10" s="216">
        <v>1800</v>
      </c>
      <c r="F10" s="216">
        <v>70</v>
      </c>
      <c r="G10" s="216">
        <v>34</v>
      </c>
      <c r="H10" s="216" t="s">
        <v>1</v>
      </c>
      <c r="I10" s="216" t="s">
        <v>1</v>
      </c>
      <c r="J10" s="216" t="s">
        <v>1</v>
      </c>
      <c r="K10" s="216" t="s">
        <v>1</v>
      </c>
      <c r="L10" s="216" t="s">
        <v>1</v>
      </c>
      <c r="M10" s="216" t="s">
        <v>1</v>
      </c>
      <c r="N10" s="216" t="s">
        <v>1</v>
      </c>
      <c r="O10" s="216" t="s">
        <v>1</v>
      </c>
      <c r="P10" s="216" t="s">
        <v>1</v>
      </c>
      <c r="Q10" s="216" t="s">
        <v>1</v>
      </c>
    </row>
    <row r="11" spans="1:24" ht="16.149999999999999" customHeight="1" x14ac:dyDescent="0.2">
      <c r="A11" s="140" t="s">
        <v>84</v>
      </c>
      <c r="B11" s="195">
        <v>2643</v>
      </c>
      <c r="C11" s="195">
        <v>1747</v>
      </c>
      <c r="D11" s="195">
        <v>2573</v>
      </c>
      <c r="E11" s="195">
        <v>1713</v>
      </c>
      <c r="F11" s="195">
        <v>70</v>
      </c>
      <c r="G11" s="218">
        <v>34</v>
      </c>
      <c r="H11" s="195" t="s">
        <v>1</v>
      </c>
      <c r="I11" s="195" t="s">
        <v>1</v>
      </c>
      <c r="J11" s="195" t="s">
        <v>1</v>
      </c>
      <c r="K11" s="195" t="s">
        <v>1</v>
      </c>
      <c r="L11" s="218" t="s">
        <v>1</v>
      </c>
      <c r="M11" s="195" t="s">
        <v>1</v>
      </c>
      <c r="N11" s="195" t="s">
        <v>1</v>
      </c>
      <c r="O11" s="195" t="s">
        <v>1</v>
      </c>
      <c r="P11" s="195" t="s">
        <v>1</v>
      </c>
      <c r="Q11" s="195" t="s">
        <v>1</v>
      </c>
    </row>
    <row r="12" spans="1:24" ht="16.149999999999999" customHeight="1" x14ac:dyDescent="0.2">
      <c r="A12" s="140" t="s">
        <v>90</v>
      </c>
      <c r="B12" s="195">
        <v>154</v>
      </c>
      <c r="C12" s="195">
        <v>87</v>
      </c>
      <c r="D12" s="195">
        <v>154</v>
      </c>
      <c r="E12" s="195">
        <v>87</v>
      </c>
      <c r="F12" s="195" t="s">
        <v>1</v>
      </c>
      <c r="G12" s="218" t="s">
        <v>1</v>
      </c>
      <c r="H12" s="195" t="s">
        <v>1</v>
      </c>
      <c r="I12" s="195" t="s">
        <v>1</v>
      </c>
      <c r="J12" s="195" t="s">
        <v>1</v>
      </c>
      <c r="K12" s="195" t="s">
        <v>1</v>
      </c>
      <c r="L12" s="218" t="s">
        <v>1</v>
      </c>
      <c r="M12" s="195" t="s">
        <v>1</v>
      </c>
      <c r="N12" s="195" t="s">
        <v>1</v>
      </c>
      <c r="O12" s="195" t="s">
        <v>1</v>
      </c>
      <c r="P12" s="195" t="s">
        <v>1</v>
      </c>
      <c r="Q12" s="195" t="s">
        <v>1</v>
      </c>
    </row>
    <row r="13" spans="1:24" ht="12" x14ac:dyDescent="0.2">
      <c r="A13" s="26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24" ht="16.149999999999999" customHeight="1" x14ac:dyDescent="0.2">
      <c r="A14" s="140" t="s">
        <v>21</v>
      </c>
      <c r="B14" s="219">
        <v>13207</v>
      </c>
      <c r="C14" s="219">
        <v>8316</v>
      </c>
      <c r="D14" s="219">
        <v>2399</v>
      </c>
      <c r="E14" s="219">
        <v>1310</v>
      </c>
      <c r="F14" s="219">
        <v>4349</v>
      </c>
      <c r="G14" s="219">
        <v>2761</v>
      </c>
      <c r="H14" s="219">
        <v>3144</v>
      </c>
      <c r="I14" s="219">
        <v>2082</v>
      </c>
      <c r="J14" s="219">
        <v>1926</v>
      </c>
      <c r="K14" s="219">
        <v>1243</v>
      </c>
      <c r="L14" s="219">
        <v>133</v>
      </c>
      <c r="M14" s="219">
        <v>96</v>
      </c>
      <c r="N14" s="219">
        <v>35</v>
      </c>
      <c r="O14" s="219">
        <v>23</v>
      </c>
      <c r="P14" s="219">
        <v>1221</v>
      </c>
      <c r="Q14" s="220">
        <v>801</v>
      </c>
    </row>
    <row r="15" spans="1:24" ht="16.149999999999999" customHeight="1" x14ac:dyDescent="0.2">
      <c r="A15" s="140" t="s">
        <v>84</v>
      </c>
      <c r="B15" s="195">
        <v>12140</v>
      </c>
      <c r="C15" s="195">
        <v>7702</v>
      </c>
      <c r="D15" s="195">
        <v>2076</v>
      </c>
      <c r="E15" s="195">
        <v>1134</v>
      </c>
      <c r="F15" s="195">
        <v>3954</v>
      </c>
      <c r="G15" s="218">
        <v>2522</v>
      </c>
      <c r="H15" s="195">
        <v>2926</v>
      </c>
      <c r="I15" s="195">
        <v>1956</v>
      </c>
      <c r="J15" s="195">
        <v>1829</v>
      </c>
      <c r="K15" s="195">
        <v>1188</v>
      </c>
      <c r="L15" s="218">
        <v>133</v>
      </c>
      <c r="M15" s="195">
        <v>96</v>
      </c>
      <c r="N15" s="195">
        <v>35</v>
      </c>
      <c r="O15" s="195">
        <v>23</v>
      </c>
      <c r="P15" s="195">
        <v>1187</v>
      </c>
      <c r="Q15" s="195">
        <v>783</v>
      </c>
    </row>
    <row r="16" spans="1:24" ht="16.149999999999999" customHeight="1" x14ac:dyDescent="0.2">
      <c r="A16" s="140" t="s">
        <v>90</v>
      </c>
      <c r="B16" s="195">
        <v>1067</v>
      </c>
      <c r="C16" s="195">
        <v>614</v>
      </c>
      <c r="D16" s="195">
        <v>323</v>
      </c>
      <c r="E16" s="195">
        <v>176</v>
      </c>
      <c r="F16" s="195">
        <v>395</v>
      </c>
      <c r="G16" s="218">
        <v>239</v>
      </c>
      <c r="H16" s="195">
        <v>218</v>
      </c>
      <c r="I16" s="195">
        <v>126</v>
      </c>
      <c r="J16" s="195">
        <v>97</v>
      </c>
      <c r="K16" s="195">
        <v>55</v>
      </c>
      <c r="L16" s="218" t="s">
        <v>1</v>
      </c>
      <c r="M16" s="195" t="s">
        <v>1</v>
      </c>
      <c r="N16" s="195" t="s">
        <v>1</v>
      </c>
      <c r="O16" s="195" t="s">
        <v>1</v>
      </c>
      <c r="P16" s="195">
        <v>34</v>
      </c>
      <c r="Q16" s="195">
        <v>18</v>
      </c>
    </row>
    <row r="17" spans="1:18" ht="12" x14ac:dyDescent="0.2">
      <c r="A17" s="261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1:18" ht="16.149999999999999" customHeight="1" x14ac:dyDescent="0.2">
      <c r="A18" s="140" t="s">
        <v>22</v>
      </c>
      <c r="B18" s="220">
        <v>4339</v>
      </c>
      <c r="C18" s="220">
        <v>2492</v>
      </c>
      <c r="D18" s="220">
        <v>348</v>
      </c>
      <c r="E18" s="220">
        <v>159</v>
      </c>
      <c r="F18" s="220">
        <v>468</v>
      </c>
      <c r="G18" s="221">
        <v>247</v>
      </c>
      <c r="H18" s="221">
        <v>816</v>
      </c>
      <c r="I18" s="221">
        <v>473</v>
      </c>
      <c r="J18" s="221">
        <v>645</v>
      </c>
      <c r="K18" s="221">
        <v>369</v>
      </c>
      <c r="L18" s="221">
        <v>105</v>
      </c>
      <c r="M18" s="221">
        <v>83</v>
      </c>
      <c r="N18" s="221">
        <v>101</v>
      </c>
      <c r="O18" s="221">
        <v>67</v>
      </c>
      <c r="P18" s="220">
        <v>1856</v>
      </c>
      <c r="Q18" s="220">
        <v>1094</v>
      </c>
    </row>
    <row r="19" spans="1:18" ht="16.149999999999999" customHeight="1" x14ac:dyDescent="0.2">
      <c r="A19" s="140" t="s">
        <v>84</v>
      </c>
      <c r="B19" s="195">
        <v>3634</v>
      </c>
      <c r="C19" s="195">
        <v>2128</v>
      </c>
      <c r="D19" s="195">
        <v>244</v>
      </c>
      <c r="E19" s="195">
        <v>110</v>
      </c>
      <c r="F19" s="195">
        <v>337</v>
      </c>
      <c r="G19" s="218">
        <v>178</v>
      </c>
      <c r="H19" s="195">
        <v>671</v>
      </c>
      <c r="I19" s="195">
        <v>393</v>
      </c>
      <c r="J19" s="195">
        <v>515</v>
      </c>
      <c r="K19" s="195">
        <v>296</v>
      </c>
      <c r="L19" s="218">
        <v>105</v>
      </c>
      <c r="M19" s="195">
        <v>83</v>
      </c>
      <c r="N19" s="195">
        <v>101</v>
      </c>
      <c r="O19" s="195">
        <v>67</v>
      </c>
      <c r="P19" s="195">
        <v>1661</v>
      </c>
      <c r="Q19" s="195">
        <v>1001</v>
      </c>
    </row>
    <row r="20" spans="1:18" ht="16.149999999999999" customHeight="1" x14ac:dyDescent="0.2">
      <c r="A20" s="140" t="s">
        <v>90</v>
      </c>
      <c r="B20" s="195">
        <v>705</v>
      </c>
      <c r="C20" s="195">
        <v>364</v>
      </c>
      <c r="D20" s="195">
        <v>104</v>
      </c>
      <c r="E20" s="195">
        <v>49</v>
      </c>
      <c r="F20" s="195">
        <v>131</v>
      </c>
      <c r="G20" s="218">
        <v>69</v>
      </c>
      <c r="H20" s="195">
        <v>145</v>
      </c>
      <c r="I20" s="195">
        <v>80</v>
      </c>
      <c r="J20" s="195">
        <v>130</v>
      </c>
      <c r="K20" s="195">
        <v>73</v>
      </c>
      <c r="L20" s="218" t="s">
        <v>1</v>
      </c>
      <c r="M20" s="195" t="s">
        <v>1</v>
      </c>
      <c r="N20" s="195" t="s">
        <v>1</v>
      </c>
      <c r="O20" s="195" t="s">
        <v>1</v>
      </c>
      <c r="P20" s="195">
        <v>195</v>
      </c>
      <c r="Q20" s="195">
        <v>93</v>
      </c>
    </row>
    <row r="21" spans="1:18" ht="12" x14ac:dyDescent="0.2">
      <c r="A21" s="26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1:18" ht="16.149999999999999" customHeight="1" x14ac:dyDescent="0.2">
      <c r="A22" s="140" t="s">
        <v>23</v>
      </c>
      <c r="B22" s="220">
        <v>1443</v>
      </c>
      <c r="C22" s="220">
        <v>840</v>
      </c>
      <c r="D22" s="220">
        <v>119</v>
      </c>
      <c r="E22" s="220">
        <v>67</v>
      </c>
      <c r="F22" s="220">
        <v>139</v>
      </c>
      <c r="G22" s="221">
        <v>88</v>
      </c>
      <c r="H22" s="221">
        <v>219</v>
      </c>
      <c r="I22" s="221">
        <v>115</v>
      </c>
      <c r="J22" s="221">
        <v>266</v>
      </c>
      <c r="K22" s="221">
        <v>159</v>
      </c>
      <c r="L22" s="221">
        <v>35</v>
      </c>
      <c r="M22" s="221">
        <v>29</v>
      </c>
      <c r="N22" s="221">
        <v>10</v>
      </c>
      <c r="O22" s="221">
        <v>7</v>
      </c>
      <c r="P22" s="220">
        <v>655</v>
      </c>
      <c r="Q22" s="220">
        <v>375</v>
      </c>
    </row>
    <row r="23" spans="1:18" ht="16.149999999999999" customHeight="1" x14ac:dyDescent="0.2">
      <c r="A23" s="140" t="s">
        <v>84</v>
      </c>
      <c r="B23" s="195">
        <v>917</v>
      </c>
      <c r="C23" s="195">
        <v>547</v>
      </c>
      <c r="D23" s="195">
        <v>76</v>
      </c>
      <c r="E23" s="195">
        <v>46</v>
      </c>
      <c r="F23" s="195">
        <v>87</v>
      </c>
      <c r="G23" s="218">
        <v>59</v>
      </c>
      <c r="H23" s="195">
        <v>140</v>
      </c>
      <c r="I23" s="195">
        <v>71</v>
      </c>
      <c r="J23" s="195">
        <v>158</v>
      </c>
      <c r="K23" s="195">
        <v>91</v>
      </c>
      <c r="L23" s="218">
        <v>35</v>
      </c>
      <c r="M23" s="195">
        <v>29</v>
      </c>
      <c r="N23" s="195">
        <v>10</v>
      </c>
      <c r="O23" s="195">
        <v>7</v>
      </c>
      <c r="P23" s="195">
        <v>411</v>
      </c>
      <c r="Q23" s="195">
        <v>244</v>
      </c>
    </row>
    <row r="24" spans="1:18" ht="16.149999999999999" customHeight="1" x14ac:dyDescent="0.2">
      <c r="A24" s="140" t="s">
        <v>90</v>
      </c>
      <c r="B24" s="195">
        <v>526</v>
      </c>
      <c r="C24" s="195">
        <v>293</v>
      </c>
      <c r="D24" s="195">
        <v>43</v>
      </c>
      <c r="E24" s="195">
        <v>21</v>
      </c>
      <c r="F24" s="195">
        <v>52</v>
      </c>
      <c r="G24" s="218">
        <v>29</v>
      </c>
      <c r="H24" s="195">
        <v>79</v>
      </c>
      <c r="I24" s="195">
        <v>44</v>
      </c>
      <c r="J24" s="195">
        <v>108</v>
      </c>
      <c r="K24" s="195">
        <v>68</v>
      </c>
      <c r="L24" s="218" t="s">
        <v>1</v>
      </c>
      <c r="M24" s="195" t="s">
        <v>1</v>
      </c>
      <c r="N24" s="195" t="s">
        <v>1</v>
      </c>
      <c r="O24" s="195" t="s">
        <v>1</v>
      </c>
      <c r="P24" s="195">
        <v>244</v>
      </c>
      <c r="Q24" s="195">
        <v>131</v>
      </c>
    </row>
    <row r="25" spans="1:18" ht="12" x14ac:dyDescent="0.2">
      <c r="A25" s="26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18" ht="16.149999999999999" customHeight="1" x14ac:dyDescent="0.2">
      <c r="A26" s="140" t="s">
        <v>262</v>
      </c>
      <c r="B26" s="220">
        <v>1923</v>
      </c>
      <c r="C26" s="220">
        <v>1172</v>
      </c>
      <c r="D26" s="220">
        <v>239</v>
      </c>
      <c r="E26" s="220">
        <v>140</v>
      </c>
      <c r="F26" s="220">
        <v>275</v>
      </c>
      <c r="G26" s="221">
        <v>183</v>
      </c>
      <c r="H26" s="221">
        <v>363</v>
      </c>
      <c r="I26" s="221">
        <v>217</v>
      </c>
      <c r="J26" s="221">
        <v>471</v>
      </c>
      <c r="K26" s="221">
        <v>278</v>
      </c>
      <c r="L26" s="221">
        <v>48</v>
      </c>
      <c r="M26" s="221">
        <v>41</v>
      </c>
      <c r="N26" s="221">
        <v>14</v>
      </c>
      <c r="O26" s="221">
        <v>8</v>
      </c>
      <c r="P26" s="220">
        <v>513</v>
      </c>
      <c r="Q26" s="220">
        <v>305</v>
      </c>
    </row>
    <row r="27" spans="1:18" ht="16.149999999999999" customHeight="1" x14ac:dyDescent="0.2">
      <c r="A27" s="140" t="s">
        <v>84</v>
      </c>
      <c r="B27" s="195">
        <v>1184</v>
      </c>
      <c r="C27" s="195">
        <v>709</v>
      </c>
      <c r="D27" s="195">
        <v>163</v>
      </c>
      <c r="E27" s="195">
        <v>91</v>
      </c>
      <c r="F27" s="195">
        <v>162</v>
      </c>
      <c r="G27" s="218">
        <v>110</v>
      </c>
      <c r="H27" s="195">
        <v>233</v>
      </c>
      <c r="I27" s="195">
        <v>129</v>
      </c>
      <c r="J27" s="195">
        <v>272</v>
      </c>
      <c r="K27" s="195">
        <v>151</v>
      </c>
      <c r="L27" s="218">
        <v>48</v>
      </c>
      <c r="M27" s="195">
        <v>41</v>
      </c>
      <c r="N27" s="195">
        <v>14</v>
      </c>
      <c r="O27" s="195">
        <v>8</v>
      </c>
      <c r="P27" s="195">
        <v>292</v>
      </c>
      <c r="Q27" s="195">
        <v>179</v>
      </c>
    </row>
    <row r="28" spans="1:18" ht="16.149999999999999" customHeight="1" x14ac:dyDescent="0.2">
      <c r="A28" s="140" t="s">
        <v>90</v>
      </c>
      <c r="B28" s="195">
        <v>739</v>
      </c>
      <c r="C28" s="195">
        <v>463</v>
      </c>
      <c r="D28" s="195">
        <v>76</v>
      </c>
      <c r="E28" s="195">
        <v>49</v>
      </c>
      <c r="F28" s="195">
        <v>113</v>
      </c>
      <c r="G28" s="218">
        <v>73</v>
      </c>
      <c r="H28" s="195">
        <v>130</v>
      </c>
      <c r="I28" s="195">
        <v>88</v>
      </c>
      <c r="J28" s="195">
        <v>199</v>
      </c>
      <c r="K28" s="195">
        <v>127</v>
      </c>
      <c r="L28" s="218" t="s">
        <v>1</v>
      </c>
      <c r="M28" s="195" t="s">
        <v>1</v>
      </c>
      <c r="N28" s="195" t="s">
        <v>1</v>
      </c>
      <c r="O28" s="195" t="s">
        <v>1</v>
      </c>
      <c r="P28" s="195">
        <v>221</v>
      </c>
      <c r="Q28" s="195">
        <v>126</v>
      </c>
    </row>
    <row r="29" spans="1:18" ht="16.149999999999999" customHeight="1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</row>
    <row r="30" spans="1:18" ht="16.149999999999999" customHeigh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43"/>
      <c r="O30" s="43"/>
      <c r="P30" s="43"/>
      <c r="Q30" s="43"/>
      <c r="R30" s="168"/>
    </row>
  </sheetData>
  <customSheetViews>
    <customSheetView guid="{A6D40BA3-20D9-4DE7-BC3B-7D9DCD7D95E8}" scale="85" showPageBreaks="1">
      <pane ySplit="5" topLeftCell="A6" activePane="bottomLeft" state="frozen"/>
      <selection pane="bottomLeft"/>
      <rowBreaks count="2" manualBreakCount="2">
        <brk id="17" max="16383" man="1"/>
        <brk id="32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 showPageBreaks="1">
      <pane ySplit="5" topLeftCell="A6" activePane="bottomLeft" state="frozen"/>
      <selection pane="bottomLeft" activeCell="I49" sqref="I49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 showPageBreaks="1"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pane ySplit="5" topLeftCell="A6" activePane="bottomLeft" state="frozen"/>
      <selection pane="bottomLeft" activeCell="I49" sqref="I49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howPageBreaks="1"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20" showPageBreaks="1">
      <pane ySplit="5" topLeftCell="A6" activePane="bottomLeft" state="frozen"/>
      <selection pane="bottomLeft" activeCell="A2" sqref="A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pane ySplit="5" topLeftCell="A43" activePane="bottomLeft" state="frozen"/>
      <selection pane="bottomLeft" activeCell="A55" sqref="A55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20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20" showPageBreaks="1">
      <pane ySplit="5" topLeftCell="A6" activePane="bottomLeft" state="frozen"/>
      <selection pane="bottomLeft" activeCell="A2" sqref="A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20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75" showPageBreaks="1" showRuler="0">
      <pane ySplit="5" topLeftCell="A6" activePane="bottomLeft" state="frozen"/>
      <selection pane="bottomLeft" activeCell="P9" sqref="P9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20" showPageBreaks="1">
      <pane ySplit="5" topLeftCell="A19" activePane="bottomLeft" state="frozen"/>
      <selection pane="bottomLeft" activeCell="Q2" sqref="Q2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20">
      <pane ySplit="5" topLeftCell="A6" activePane="bottomLeft" state="frozen"/>
      <selection pane="bottomLeft" activeCell="A7" sqref="A7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20" showPageBreaks="1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20">
      <pane ySplit="5" topLeftCell="A33" activePane="bottomLeft" state="frozen"/>
      <selection pane="bottomLeft" activeCell="A55" sqref="A55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20" showPageBreaks="1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20" showPageBreaks="1">
      <pane ySplit="5" topLeftCell="A6" activePane="bottomLeft" state="frozen"/>
      <selection pane="bottomLeft" activeCell="Q2" sqref="Q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howPageBreaks="1">
      <selection activeCell="A2" sqref="A2"/>
      <rowBreaks count="1" manualBreakCount="1">
        <brk id="2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20" showPageBreaks="1">
      <pane ySplit="5" topLeftCell="A6" activePane="bottomLeft" state="frozen"/>
      <selection pane="bottomLeft" activeCell="A2" sqref="A2"/>
      <rowBreaks count="2" manualBreakCount="2">
        <brk id="29" max="16383" man="1"/>
        <brk id="5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howPageBreaks="1">
      <pane ySplit="5" topLeftCell="A6" activePane="bottomLeft" state="frozen"/>
      <selection pane="bottomLeft"/>
      <rowBreaks count="2" manualBreakCount="2">
        <brk id="16" max="16383" man="1"/>
        <brk id="3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P3:Q4"/>
    <mergeCell ref="B3:C4"/>
    <mergeCell ref="A3:A5"/>
    <mergeCell ref="D3:O3"/>
    <mergeCell ref="D4:E4"/>
    <mergeCell ref="F4:G4"/>
    <mergeCell ref="H4:I4"/>
    <mergeCell ref="J4:K4"/>
    <mergeCell ref="L4:M4"/>
    <mergeCell ref="N4:O4"/>
  </mergeCells>
  <phoneticPr fontId="20" type="noConversion"/>
  <hyperlinks>
    <hyperlink ref="Q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  <rowBreaks count="2" manualBreakCount="2">
    <brk id="16" max="16383" man="1"/>
    <brk id="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87"/>
  <sheetViews>
    <sheetView zoomScaleNormal="100" workbookViewId="0">
      <pane ySplit="3" topLeftCell="A58" activePane="bottomLeft" state="frozen"/>
      <selection pane="bottomLeft"/>
    </sheetView>
  </sheetViews>
  <sheetFormatPr defaultColWidth="9.140625" defaultRowHeight="12" x14ac:dyDescent="0.2"/>
  <cols>
    <col min="1" max="1" width="35.42578125" style="67" customWidth="1"/>
    <col min="2" max="2" width="6.7109375" style="67" customWidth="1"/>
    <col min="3" max="3" width="9.5703125" style="69" customWidth="1"/>
    <col min="4" max="7" width="9.5703125" style="67" customWidth="1"/>
    <col min="8" max="8" width="10" style="67" customWidth="1"/>
    <col min="9" max="16384" width="9.140625" style="67"/>
  </cols>
  <sheetData>
    <row r="1" spans="1:5" s="64" customFormat="1" ht="15.75" customHeight="1" x14ac:dyDescent="0.25">
      <c r="A1" s="55" t="s">
        <v>218</v>
      </c>
      <c r="B1" s="62"/>
      <c r="C1" s="63"/>
    </row>
    <row r="2" spans="1:5" s="64" customFormat="1" ht="15.75" customHeight="1" thickBot="1" x14ac:dyDescent="0.2">
      <c r="A2" s="65"/>
      <c r="B2" s="66"/>
      <c r="D2" s="5"/>
      <c r="E2" s="5" t="s">
        <v>32</v>
      </c>
    </row>
    <row r="3" spans="1:5" ht="27.75" customHeight="1" thickTop="1" x14ac:dyDescent="0.2">
      <c r="A3" s="81" t="s">
        <v>122</v>
      </c>
      <c r="B3" s="83" t="s">
        <v>92</v>
      </c>
      <c r="C3" s="213" t="s">
        <v>176</v>
      </c>
      <c r="D3" s="213" t="s">
        <v>179</v>
      </c>
      <c r="E3" s="213" t="s">
        <v>180</v>
      </c>
    </row>
    <row r="4" spans="1:5" ht="16.5" customHeight="1" x14ac:dyDescent="0.2">
      <c r="A4" s="68" t="s">
        <v>66</v>
      </c>
      <c r="B4" s="61" t="s">
        <v>56</v>
      </c>
      <c r="C4" s="86">
        <v>39735</v>
      </c>
      <c r="D4" s="78">
        <v>37390</v>
      </c>
      <c r="E4" s="86">
        <v>34792</v>
      </c>
    </row>
    <row r="5" spans="1:5" ht="16.5" customHeight="1" x14ac:dyDescent="0.2">
      <c r="A5" s="68"/>
      <c r="B5" s="61" t="s">
        <v>93</v>
      </c>
      <c r="C5" s="86">
        <v>17533</v>
      </c>
      <c r="D5" s="78">
        <v>16408</v>
      </c>
      <c r="E5" s="86">
        <v>15115</v>
      </c>
    </row>
    <row r="6" spans="1:5" ht="16.5" customHeight="1" x14ac:dyDescent="0.2">
      <c r="A6" s="68"/>
      <c r="B6" s="61" t="s">
        <v>64</v>
      </c>
      <c r="C6" s="86">
        <v>22202</v>
      </c>
      <c r="D6" s="78">
        <v>20982</v>
      </c>
      <c r="E6" s="86">
        <v>19677</v>
      </c>
    </row>
    <row r="7" spans="1:5" ht="16.5" customHeight="1" x14ac:dyDescent="0.2">
      <c r="A7" s="68"/>
      <c r="B7" s="61"/>
      <c r="C7" s="204"/>
      <c r="D7" s="78"/>
      <c r="E7" s="78"/>
    </row>
    <row r="8" spans="1:5" ht="16.5" customHeight="1" x14ac:dyDescent="0.2">
      <c r="A8" s="68" t="s">
        <v>112</v>
      </c>
      <c r="B8" s="61" t="s">
        <v>56</v>
      </c>
      <c r="C8" s="204">
        <v>3631</v>
      </c>
      <c r="D8" s="78">
        <v>3241</v>
      </c>
      <c r="E8" s="86">
        <v>2818</v>
      </c>
    </row>
    <row r="9" spans="1:5" ht="16.5" customHeight="1" x14ac:dyDescent="0.2">
      <c r="A9" s="68"/>
      <c r="B9" s="61" t="s">
        <v>93</v>
      </c>
      <c r="C9" s="204">
        <v>971</v>
      </c>
      <c r="D9" s="78">
        <v>822</v>
      </c>
      <c r="E9" s="86">
        <v>695</v>
      </c>
    </row>
    <row r="10" spans="1:5" ht="16.5" customHeight="1" x14ac:dyDescent="0.2">
      <c r="A10" s="68"/>
      <c r="B10" s="61" t="s">
        <v>64</v>
      </c>
      <c r="C10" s="204">
        <v>2660</v>
      </c>
      <c r="D10" s="78">
        <v>2419</v>
      </c>
      <c r="E10" s="86">
        <v>2123</v>
      </c>
    </row>
    <row r="11" spans="1:5" ht="16.5" customHeight="1" x14ac:dyDescent="0.2">
      <c r="A11" s="68"/>
      <c r="B11" s="61"/>
      <c r="C11" s="204"/>
      <c r="D11" s="78"/>
      <c r="E11" s="78"/>
    </row>
    <row r="12" spans="1:5" ht="16.5" customHeight="1" x14ac:dyDescent="0.2">
      <c r="A12" s="68" t="s">
        <v>113</v>
      </c>
      <c r="B12" s="61" t="s">
        <v>56</v>
      </c>
      <c r="C12" s="204">
        <v>4102</v>
      </c>
      <c r="D12" s="78">
        <v>3925</v>
      </c>
      <c r="E12" s="86">
        <v>3783</v>
      </c>
    </row>
    <row r="13" spans="1:5" ht="16.5" customHeight="1" x14ac:dyDescent="0.2">
      <c r="A13" s="68"/>
      <c r="B13" s="61" t="s">
        <v>93</v>
      </c>
      <c r="C13" s="204">
        <v>1641</v>
      </c>
      <c r="D13" s="78">
        <v>1589</v>
      </c>
      <c r="E13" s="86">
        <v>1522</v>
      </c>
    </row>
    <row r="14" spans="1:5" ht="16.5" customHeight="1" x14ac:dyDescent="0.2">
      <c r="A14" s="68"/>
      <c r="B14" s="61" t="s">
        <v>64</v>
      </c>
      <c r="C14" s="204">
        <v>2461</v>
      </c>
      <c r="D14" s="78">
        <v>2336</v>
      </c>
      <c r="E14" s="86">
        <v>2261</v>
      </c>
    </row>
    <row r="15" spans="1:5" ht="16.5" customHeight="1" x14ac:dyDescent="0.2">
      <c r="A15" s="68"/>
      <c r="B15" s="61"/>
      <c r="C15" s="204"/>
      <c r="D15" s="78"/>
      <c r="E15" s="78"/>
    </row>
    <row r="16" spans="1:5" ht="16.5" customHeight="1" x14ac:dyDescent="0.2">
      <c r="A16" s="68" t="s">
        <v>114</v>
      </c>
      <c r="B16" s="61" t="s">
        <v>56</v>
      </c>
      <c r="C16" s="204">
        <v>14097</v>
      </c>
      <c r="D16" s="78">
        <v>12908</v>
      </c>
      <c r="E16" s="86">
        <v>11683</v>
      </c>
    </row>
    <row r="17" spans="1:5" ht="16.5" customHeight="1" x14ac:dyDescent="0.2">
      <c r="A17" s="68"/>
      <c r="B17" s="61" t="s">
        <v>93</v>
      </c>
      <c r="C17" s="204">
        <v>5978</v>
      </c>
      <c r="D17" s="78">
        <v>5460</v>
      </c>
      <c r="E17" s="86">
        <v>4850</v>
      </c>
    </row>
    <row r="18" spans="1:5" ht="16.5" customHeight="1" x14ac:dyDescent="0.2">
      <c r="A18" s="68"/>
      <c r="B18" s="61" t="s">
        <v>64</v>
      </c>
      <c r="C18" s="204">
        <v>8119</v>
      </c>
      <c r="D18" s="78">
        <v>7448</v>
      </c>
      <c r="E18" s="86">
        <v>6833</v>
      </c>
    </row>
    <row r="19" spans="1:5" ht="16.5" customHeight="1" x14ac:dyDescent="0.2">
      <c r="A19" s="68"/>
      <c r="B19" s="61"/>
      <c r="C19" s="204"/>
      <c r="D19" s="78"/>
      <c r="E19" s="78"/>
    </row>
    <row r="20" spans="1:5" ht="16.5" customHeight="1" x14ac:dyDescent="0.2">
      <c r="A20" s="68" t="s">
        <v>115</v>
      </c>
      <c r="B20" s="61" t="s">
        <v>56</v>
      </c>
      <c r="C20" s="204">
        <v>3986</v>
      </c>
      <c r="D20" s="78">
        <v>3754</v>
      </c>
      <c r="E20" s="86">
        <v>3551</v>
      </c>
    </row>
    <row r="21" spans="1:5" ht="16.5" customHeight="1" x14ac:dyDescent="0.2">
      <c r="A21" s="68"/>
      <c r="B21" s="61" t="s">
        <v>93</v>
      </c>
      <c r="C21" s="204">
        <v>2277</v>
      </c>
      <c r="D21" s="78">
        <v>2076</v>
      </c>
      <c r="E21" s="86">
        <v>1988</v>
      </c>
    </row>
    <row r="22" spans="1:5" ht="16.5" customHeight="1" x14ac:dyDescent="0.2">
      <c r="A22" s="68"/>
      <c r="B22" s="61" t="s">
        <v>64</v>
      </c>
      <c r="C22" s="204">
        <v>1709</v>
      </c>
      <c r="D22" s="78">
        <v>1678</v>
      </c>
      <c r="E22" s="86">
        <v>1563</v>
      </c>
    </row>
    <row r="23" spans="1:5" ht="16.5" customHeight="1" x14ac:dyDescent="0.2">
      <c r="A23" s="68"/>
      <c r="B23" s="61"/>
      <c r="C23" s="204"/>
      <c r="D23" s="78"/>
      <c r="E23" s="78"/>
    </row>
    <row r="24" spans="1:5" ht="27.75" customHeight="1" x14ac:dyDescent="0.2">
      <c r="A24" s="211" t="s">
        <v>120</v>
      </c>
      <c r="B24" s="212" t="s">
        <v>56</v>
      </c>
      <c r="C24" s="204">
        <v>5303</v>
      </c>
      <c r="D24" s="206">
        <v>5309</v>
      </c>
      <c r="E24" s="205">
        <v>5025</v>
      </c>
    </row>
    <row r="25" spans="1:5" ht="16.5" customHeight="1" x14ac:dyDescent="0.2">
      <c r="A25" s="68"/>
      <c r="B25" s="61" t="s">
        <v>93</v>
      </c>
      <c r="C25" s="204">
        <v>3319</v>
      </c>
      <c r="D25" s="78">
        <v>3299</v>
      </c>
      <c r="E25" s="86">
        <v>3096</v>
      </c>
    </row>
    <row r="26" spans="1:5" ht="16.5" customHeight="1" x14ac:dyDescent="0.2">
      <c r="A26" s="68"/>
      <c r="B26" s="61" t="s">
        <v>64</v>
      </c>
      <c r="C26" s="204">
        <v>1984</v>
      </c>
      <c r="D26" s="78">
        <v>2010</v>
      </c>
      <c r="E26" s="86">
        <v>1929</v>
      </c>
    </row>
    <row r="27" spans="1:5" ht="16.5" customHeight="1" x14ac:dyDescent="0.2">
      <c r="A27" s="68"/>
      <c r="B27" s="61"/>
      <c r="C27" s="78"/>
      <c r="D27" s="78"/>
      <c r="E27" s="78"/>
    </row>
    <row r="28" spans="1:5" ht="16.5" customHeight="1" x14ac:dyDescent="0.2">
      <c r="A28" s="91" t="s">
        <v>127</v>
      </c>
      <c r="B28" s="61" t="s">
        <v>56</v>
      </c>
      <c r="C28" s="78">
        <v>2110</v>
      </c>
      <c r="D28" s="78">
        <v>2080</v>
      </c>
      <c r="E28" s="86">
        <v>1921</v>
      </c>
    </row>
    <row r="29" spans="1:5" ht="16.5" customHeight="1" x14ac:dyDescent="0.2">
      <c r="A29" s="68"/>
      <c r="B29" s="61" t="s">
        <v>93</v>
      </c>
      <c r="C29" s="78">
        <v>1220</v>
      </c>
      <c r="D29" s="78">
        <v>1210</v>
      </c>
      <c r="E29" s="86">
        <v>1081</v>
      </c>
    </row>
    <row r="30" spans="1:5" ht="16.5" customHeight="1" x14ac:dyDescent="0.2">
      <c r="A30" s="68"/>
      <c r="B30" s="61" t="s">
        <v>64</v>
      </c>
      <c r="C30" s="78">
        <v>890</v>
      </c>
      <c r="D30" s="78">
        <v>870</v>
      </c>
      <c r="E30" s="86">
        <v>840</v>
      </c>
    </row>
    <row r="31" spans="1:5" ht="16.5" customHeight="1" x14ac:dyDescent="0.2">
      <c r="A31" s="68"/>
      <c r="B31" s="61"/>
      <c r="C31" s="78"/>
      <c r="D31" s="78"/>
      <c r="E31" s="78"/>
    </row>
    <row r="32" spans="1:5" ht="16.5" customHeight="1" x14ac:dyDescent="0.2">
      <c r="A32" s="68" t="s">
        <v>116</v>
      </c>
      <c r="B32" s="61" t="s">
        <v>56</v>
      </c>
      <c r="C32" s="78">
        <v>5543</v>
      </c>
      <c r="D32" s="78">
        <v>5257</v>
      </c>
      <c r="E32" s="86">
        <v>5110</v>
      </c>
    </row>
    <row r="33" spans="1:9" ht="16.5" customHeight="1" x14ac:dyDescent="0.2">
      <c r="A33" s="68"/>
      <c r="B33" s="61" t="s">
        <v>93</v>
      </c>
      <c r="C33" s="78">
        <v>1481</v>
      </c>
      <c r="D33" s="78">
        <v>1410</v>
      </c>
      <c r="E33" s="86">
        <v>1370</v>
      </c>
    </row>
    <row r="34" spans="1:9" ht="16.5" customHeight="1" x14ac:dyDescent="0.2">
      <c r="A34" s="68"/>
      <c r="B34" s="61" t="s">
        <v>64</v>
      </c>
      <c r="C34" s="78">
        <v>4062</v>
      </c>
      <c r="D34" s="78">
        <v>3847</v>
      </c>
      <c r="E34" s="86">
        <v>3740</v>
      </c>
    </row>
    <row r="35" spans="1:9" ht="16.5" customHeight="1" x14ac:dyDescent="0.2">
      <c r="A35" s="68"/>
      <c r="B35" s="61"/>
      <c r="C35" s="78"/>
      <c r="D35" s="78"/>
      <c r="E35" s="78"/>
    </row>
    <row r="36" spans="1:9" ht="16.5" customHeight="1" x14ac:dyDescent="0.2">
      <c r="A36" s="68" t="s">
        <v>117</v>
      </c>
      <c r="B36" s="61" t="s">
        <v>56</v>
      </c>
      <c r="C36" s="78">
        <v>963</v>
      </c>
      <c r="D36" s="78">
        <v>916</v>
      </c>
      <c r="E36" s="86">
        <v>901</v>
      </c>
    </row>
    <row r="37" spans="1:9" ht="16.5" customHeight="1" x14ac:dyDescent="0.2">
      <c r="A37" s="68"/>
      <c r="B37" s="61" t="s">
        <v>93</v>
      </c>
      <c r="C37" s="78">
        <v>646</v>
      </c>
      <c r="D37" s="78">
        <v>542</v>
      </c>
      <c r="E37" s="86">
        <v>513</v>
      </c>
    </row>
    <row r="38" spans="1:9" ht="16.5" customHeight="1" x14ac:dyDescent="0.2">
      <c r="A38" s="68"/>
      <c r="B38" s="61" t="s">
        <v>64</v>
      </c>
      <c r="C38" s="78">
        <v>317</v>
      </c>
      <c r="D38" s="78">
        <v>374</v>
      </c>
      <c r="E38" s="86">
        <v>388</v>
      </c>
    </row>
    <row r="39" spans="1:9" x14ac:dyDescent="0.2">
      <c r="C39" s="67"/>
    </row>
    <row r="40" spans="1:9" ht="13.5" thickBot="1" x14ac:dyDescent="0.25">
      <c r="A40" s="52" t="s">
        <v>191</v>
      </c>
      <c r="B40" s="49"/>
    </row>
    <row r="41" spans="1:9" ht="27" customHeight="1" thickTop="1" x14ac:dyDescent="0.2">
      <c r="A41" s="172" t="s">
        <v>190</v>
      </c>
      <c r="B41" s="173" t="s">
        <v>92</v>
      </c>
      <c r="C41" s="180" t="s">
        <v>194</v>
      </c>
      <c r="D41" s="183" t="s">
        <v>195</v>
      </c>
      <c r="E41" s="191" t="s">
        <v>201</v>
      </c>
      <c r="F41" s="213" t="s">
        <v>235</v>
      </c>
      <c r="G41" s="222" t="s">
        <v>237</v>
      </c>
      <c r="H41" s="235" t="s">
        <v>239</v>
      </c>
      <c r="I41" s="262" t="s">
        <v>263</v>
      </c>
    </row>
    <row r="42" spans="1:9" x14ac:dyDescent="0.2">
      <c r="A42" s="181" t="s">
        <v>181</v>
      </c>
      <c r="B42" s="177" t="s">
        <v>56</v>
      </c>
      <c r="C42" s="188">
        <v>31850</v>
      </c>
      <c r="D42" s="86">
        <v>29006</v>
      </c>
      <c r="E42" s="86">
        <v>26980</v>
      </c>
      <c r="F42" s="64">
        <v>25735</v>
      </c>
      <c r="G42" s="64">
        <v>24807</v>
      </c>
      <c r="H42" s="64">
        <v>24267</v>
      </c>
      <c r="I42" s="64">
        <v>23709</v>
      </c>
    </row>
    <row r="43" spans="1:9" x14ac:dyDescent="0.2">
      <c r="A43" s="181"/>
      <c r="B43" s="177" t="s">
        <v>93</v>
      </c>
      <c r="C43" s="188">
        <v>13740</v>
      </c>
      <c r="D43" s="86">
        <v>12235</v>
      </c>
      <c r="E43" s="86">
        <v>11102</v>
      </c>
      <c r="F43" s="64">
        <v>10677</v>
      </c>
      <c r="G43" s="64">
        <v>9952</v>
      </c>
      <c r="H43" s="64">
        <v>9478</v>
      </c>
      <c r="I43" s="64">
        <v>9055</v>
      </c>
    </row>
    <row r="44" spans="1:9" x14ac:dyDescent="0.2">
      <c r="A44" s="181"/>
      <c r="B44" s="177" t="s">
        <v>64</v>
      </c>
      <c r="C44" s="188">
        <v>18110</v>
      </c>
      <c r="D44" s="86">
        <v>16771</v>
      </c>
      <c r="E44" s="86">
        <v>15878</v>
      </c>
      <c r="F44" s="64">
        <v>15058</v>
      </c>
      <c r="G44" s="64">
        <v>14855</v>
      </c>
      <c r="H44" s="64">
        <v>14789</v>
      </c>
      <c r="I44" s="64">
        <v>14654</v>
      </c>
    </row>
    <row r="45" spans="1:9" x14ac:dyDescent="0.2">
      <c r="A45" s="181"/>
      <c r="B45" s="177"/>
      <c r="C45" s="186"/>
      <c r="D45" s="186"/>
      <c r="E45" s="186"/>
      <c r="F45" s="64"/>
      <c r="G45" s="64"/>
      <c r="H45" s="64"/>
      <c r="I45" s="64"/>
    </row>
    <row r="46" spans="1:9" x14ac:dyDescent="0.2">
      <c r="A46" s="182" t="s">
        <v>112</v>
      </c>
      <c r="B46" s="177" t="s">
        <v>56</v>
      </c>
      <c r="C46" s="188">
        <v>2497</v>
      </c>
      <c r="D46" s="86">
        <v>2128</v>
      </c>
      <c r="E46" s="86">
        <v>1907</v>
      </c>
      <c r="F46" s="64">
        <v>1655</v>
      </c>
      <c r="G46" s="64">
        <v>1537</v>
      </c>
      <c r="H46" s="64">
        <v>1380</v>
      </c>
      <c r="I46" s="64">
        <v>1341</v>
      </c>
    </row>
    <row r="47" spans="1:9" x14ac:dyDescent="0.2">
      <c r="A47" s="181"/>
      <c r="B47" s="177" t="s">
        <v>93</v>
      </c>
      <c r="C47" s="188">
        <v>613</v>
      </c>
      <c r="D47" s="86">
        <v>501</v>
      </c>
      <c r="E47" s="86">
        <v>427</v>
      </c>
      <c r="F47" s="64">
        <v>420</v>
      </c>
      <c r="G47" s="64">
        <v>369</v>
      </c>
      <c r="H47" s="64">
        <v>284</v>
      </c>
      <c r="I47" s="64">
        <v>274</v>
      </c>
    </row>
    <row r="48" spans="1:9" x14ac:dyDescent="0.2">
      <c r="A48" s="181"/>
      <c r="B48" s="177" t="s">
        <v>64</v>
      </c>
      <c r="C48" s="188">
        <v>1884</v>
      </c>
      <c r="D48" s="86">
        <v>1627</v>
      </c>
      <c r="E48" s="86">
        <v>1480</v>
      </c>
      <c r="F48" s="64">
        <v>1235</v>
      </c>
      <c r="G48" s="64">
        <v>1168</v>
      </c>
      <c r="H48" s="64">
        <v>1096</v>
      </c>
      <c r="I48" s="64">
        <v>1067</v>
      </c>
    </row>
    <row r="49" spans="1:9" x14ac:dyDescent="0.2">
      <c r="A49" s="181"/>
      <c r="B49" s="177"/>
      <c r="C49" s="186"/>
      <c r="D49" s="186"/>
      <c r="E49" s="186"/>
      <c r="F49" s="64"/>
      <c r="G49" s="64"/>
      <c r="H49" s="64"/>
      <c r="I49" s="64"/>
    </row>
    <row r="50" spans="1:9" x14ac:dyDescent="0.2">
      <c r="A50" s="182" t="s">
        <v>182</v>
      </c>
      <c r="B50" s="177" t="s">
        <v>56</v>
      </c>
      <c r="C50" s="188">
        <v>3465</v>
      </c>
      <c r="D50" s="86">
        <v>3110</v>
      </c>
      <c r="E50" s="86">
        <v>2899</v>
      </c>
      <c r="F50" s="64">
        <v>2555</v>
      </c>
      <c r="G50" s="64">
        <v>2540</v>
      </c>
      <c r="H50" s="64">
        <v>2468</v>
      </c>
      <c r="I50" s="64">
        <v>2318</v>
      </c>
    </row>
    <row r="51" spans="1:9" x14ac:dyDescent="0.2">
      <c r="A51" s="181"/>
      <c r="B51" s="177" t="s">
        <v>93</v>
      </c>
      <c r="C51" s="188">
        <v>1431</v>
      </c>
      <c r="D51" s="86">
        <v>1279</v>
      </c>
      <c r="E51" s="86">
        <v>1169</v>
      </c>
      <c r="F51" s="64">
        <v>1034</v>
      </c>
      <c r="G51" s="64">
        <v>1018</v>
      </c>
      <c r="H51" s="64">
        <v>962</v>
      </c>
      <c r="I51" s="64">
        <v>900</v>
      </c>
    </row>
    <row r="52" spans="1:9" x14ac:dyDescent="0.2">
      <c r="A52" s="181"/>
      <c r="B52" s="177" t="s">
        <v>64</v>
      </c>
      <c r="C52" s="188">
        <v>2034</v>
      </c>
      <c r="D52" s="86">
        <v>1831</v>
      </c>
      <c r="E52" s="86">
        <v>1730</v>
      </c>
      <c r="F52" s="64">
        <v>1521</v>
      </c>
      <c r="G52" s="64">
        <v>1522</v>
      </c>
      <c r="H52" s="64">
        <v>1506</v>
      </c>
      <c r="I52" s="64">
        <v>1418</v>
      </c>
    </row>
    <row r="53" spans="1:9" x14ac:dyDescent="0.2">
      <c r="A53" s="181"/>
      <c r="B53" s="177"/>
      <c r="C53" s="186"/>
      <c r="D53" s="186"/>
      <c r="E53" s="186"/>
      <c r="F53" s="64"/>
      <c r="G53" s="64"/>
      <c r="H53" s="64"/>
      <c r="I53" s="64"/>
    </row>
    <row r="54" spans="1:9" ht="16.5" customHeight="1" x14ac:dyDescent="0.2">
      <c r="A54" s="207" t="s">
        <v>183</v>
      </c>
      <c r="B54" s="208" t="s">
        <v>56</v>
      </c>
      <c r="C54" s="188">
        <v>4084</v>
      </c>
      <c r="D54" s="86">
        <v>3867</v>
      </c>
      <c r="E54" s="86">
        <v>3716</v>
      </c>
      <c r="F54" s="64">
        <v>3649</v>
      </c>
      <c r="G54" s="64">
        <v>3604</v>
      </c>
      <c r="H54" s="64">
        <v>3505</v>
      </c>
      <c r="I54" s="64">
        <v>3378</v>
      </c>
    </row>
    <row r="55" spans="1:9" x14ac:dyDescent="0.2">
      <c r="A55" s="181"/>
      <c r="B55" s="177" t="s">
        <v>93</v>
      </c>
      <c r="C55" s="188">
        <v>1666</v>
      </c>
      <c r="D55" s="86">
        <v>1492</v>
      </c>
      <c r="E55" s="86">
        <v>1343</v>
      </c>
      <c r="F55" s="64">
        <v>1344</v>
      </c>
      <c r="G55" s="64">
        <v>1280</v>
      </c>
      <c r="H55" s="64">
        <v>1161</v>
      </c>
      <c r="I55" s="64">
        <v>1103</v>
      </c>
    </row>
    <row r="56" spans="1:9" x14ac:dyDescent="0.2">
      <c r="A56" s="181"/>
      <c r="B56" s="177" t="s">
        <v>64</v>
      </c>
      <c r="C56" s="188">
        <v>2418</v>
      </c>
      <c r="D56" s="86">
        <v>2375</v>
      </c>
      <c r="E56" s="86">
        <v>2373</v>
      </c>
      <c r="F56" s="64">
        <v>2305</v>
      </c>
      <c r="G56" s="64">
        <v>2324</v>
      </c>
      <c r="H56" s="64">
        <v>2344</v>
      </c>
      <c r="I56" s="64">
        <v>2275</v>
      </c>
    </row>
    <row r="57" spans="1:9" x14ac:dyDescent="0.2">
      <c r="A57" s="181"/>
      <c r="B57" s="177"/>
      <c r="C57" s="186"/>
      <c r="D57" s="186"/>
      <c r="E57" s="186"/>
      <c r="F57" s="64"/>
      <c r="G57" s="64"/>
      <c r="H57" s="64"/>
      <c r="I57" s="64"/>
    </row>
    <row r="58" spans="1:9" x14ac:dyDescent="0.2">
      <c r="A58" s="182" t="s">
        <v>184</v>
      </c>
      <c r="B58" s="177" t="s">
        <v>56</v>
      </c>
      <c r="C58" s="188">
        <v>6223</v>
      </c>
      <c r="D58" s="86">
        <v>5350</v>
      </c>
      <c r="E58" s="86">
        <v>4755</v>
      </c>
      <c r="F58" s="64">
        <v>4305</v>
      </c>
      <c r="G58" s="64">
        <v>4132</v>
      </c>
      <c r="H58" s="64">
        <v>4003</v>
      </c>
      <c r="I58" s="64">
        <v>3894</v>
      </c>
    </row>
    <row r="59" spans="1:9" x14ac:dyDescent="0.2">
      <c r="A59" s="181"/>
      <c r="B59" s="177" t="s">
        <v>93</v>
      </c>
      <c r="C59" s="188">
        <v>2566</v>
      </c>
      <c r="D59" s="86">
        <v>2189</v>
      </c>
      <c r="E59" s="86">
        <v>1897</v>
      </c>
      <c r="F59" s="64">
        <v>1762</v>
      </c>
      <c r="G59" s="64">
        <v>1643</v>
      </c>
      <c r="H59" s="64">
        <v>1526</v>
      </c>
      <c r="I59" s="64">
        <v>1442</v>
      </c>
    </row>
    <row r="60" spans="1:9" x14ac:dyDescent="0.2">
      <c r="A60" s="181"/>
      <c r="B60" s="177" t="s">
        <v>64</v>
      </c>
      <c r="C60" s="188">
        <v>3657</v>
      </c>
      <c r="D60" s="86">
        <v>3161</v>
      </c>
      <c r="E60" s="86">
        <v>2858</v>
      </c>
      <c r="F60" s="64">
        <v>2543</v>
      </c>
      <c r="G60" s="64">
        <v>2489</v>
      </c>
      <c r="H60" s="64">
        <v>2477</v>
      </c>
      <c r="I60" s="64">
        <v>2452</v>
      </c>
    </row>
    <row r="61" spans="1:9" x14ac:dyDescent="0.2">
      <c r="A61" s="181"/>
      <c r="B61" s="177"/>
      <c r="C61" s="186"/>
      <c r="D61" s="186"/>
      <c r="E61" s="186"/>
      <c r="F61" s="64"/>
      <c r="G61" s="64"/>
      <c r="H61" s="64"/>
      <c r="I61" s="64"/>
    </row>
    <row r="62" spans="1:9" x14ac:dyDescent="0.2">
      <c r="A62" s="182" t="s">
        <v>185</v>
      </c>
      <c r="B62" s="177" t="s">
        <v>56</v>
      </c>
      <c r="C62" s="188">
        <v>1616</v>
      </c>
      <c r="D62" s="86">
        <v>1340</v>
      </c>
      <c r="E62" s="86">
        <v>1173</v>
      </c>
      <c r="F62" s="64">
        <v>1012</v>
      </c>
      <c r="G62" s="64">
        <v>881</v>
      </c>
      <c r="H62" s="64">
        <v>736</v>
      </c>
      <c r="I62" s="64">
        <v>661</v>
      </c>
    </row>
    <row r="63" spans="1:9" x14ac:dyDescent="0.2">
      <c r="A63" s="181"/>
      <c r="B63" s="177" t="s">
        <v>93</v>
      </c>
      <c r="C63" s="188">
        <v>480</v>
      </c>
      <c r="D63" s="86">
        <v>381</v>
      </c>
      <c r="E63" s="86">
        <v>333</v>
      </c>
      <c r="F63" s="64">
        <v>287</v>
      </c>
      <c r="G63" s="64">
        <v>267</v>
      </c>
      <c r="H63" s="64">
        <v>225</v>
      </c>
      <c r="I63" s="64">
        <v>196</v>
      </c>
    </row>
    <row r="64" spans="1:9" x14ac:dyDescent="0.2">
      <c r="A64" s="181"/>
      <c r="B64" s="177" t="s">
        <v>64</v>
      </c>
      <c r="C64" s="188">
        <v>1136</v>
      </c>
      <c r="D64" s="86">
        <v>959</v>
      </c>
      <c r="E64" s="86">
        <v>840</v>
      </c>
      <c r="F64" s="64">
        <v>725</v>
      </c>
      <c r="G64" s="64">
        <v>614</v>
      </c>
      <c r="H64" s="64">
        <v>511</v>
      </c>
      <c r="I64" s="64">
        <v>465</v>
      </c>
    </row>
    <row r="65" spans="1:9" x14ac:dyDescent="0.2">
      <c r="A65" s="181"/>
      <c r="B65" s="177"/>
      <c r="C65" s="186"/>
      <c r="D65" s="186"/>
      <c r="E65" s="186"/>
      <c r="F65" s="186"/>
      <c r="G65" s="186"/>
      <c r="H65" s="186"/>
      <c r="I65" s="186"/>
    </row>
    <row r="66" spans="1:9" x14ac:dyDescent="0.2">
      <c r="A66" s="182" t="s">
        <v>186</v>
      </c>
      <c r="B66" s="177" t="s">
        <v>56</v>
      </c>
      <c r="C66" s="188">
        <v>1837</v>
      </c>
      <c r="D66" s="86">
        <v>1962</v>
      </c>
      <c r="E66" s="86">
        <v>1989</v>
      </c>
      <c r="F66" s="64">
        <v>2076</v>
      </c>
      <c r="G66" s="64">
        <v>1877</v>
      </c>
      <c r="H66" s="64">
        <v>1878</v>
      </c>
      <c r="I66" s="64">
        <v>1776</v>
      </c>
    </row>
    <row r="67" spans="1:9" x14ac:dyDescent="0.2">
      <c r="A67" s="181"/>
      <c r="B67" s="177" t="s">
        <v>93</v>
      </c>
      <c r="C67" s="188">
        <v>1463</v>
      </c>
      <c r="D67" s="86">
        <v>1500</v>
      </c>
      <c r="E67" s="86">
        <v>1482</v>
      </c>
      <c r="F67" s="64">
        <v>1546</v>
      </c>
      <c r="G67" s="64">
        <v>1349</v>
      </c>
      <c r="H67" s="64">
        <v>1304</v>
      </c>
      <c r="I67" s="64">
        <v>1208</v>
      </c>
    </row>
    <row r="68" spans="1:9" x14ac:dyDescent="0.2">
      <c r="A68" s="181"/>
      <c r="B68" s="177" t="s">
        <v>64</v>
      </c>
      <c r="C68" s="188">
        <v>374</v>
      </c>
      <c r="D68" s="86">
        <v>462</v>
      </c>
      <c r="E68" s="86">
        <v>507</v>
      </c>
      <c r="F68" s="64">
        <v>530</v>
      </c>
      <c r="G68" s="64">
        <v>528</v>
      </c>
      <c r="H68" s="64">
        <v>574</v>
      </c>
      <c r="I68" s="64">
        <v>568</v>
      </c>
    </row>
    <row r="69" spans="1:9" x14ac:dyDescent="0.2">
      <c r="A69" s="181"/>
      <c r="B69" s="177"/>
      <c r="C69" s="187"/>
      <c r="D69" s="187"/>
      <c r="E69" s="187"/>
      <c r="F69" s="64"/>
      <c r="G69" s="64"/>
      <c r="H69" s="64"/>
      <c r="I69" s="64"/>
    </row>
    <row r="70" spans="1:9" x14ac:dyDescent="0.2">
      <c r="A70" s="182" t="s">
        <v>187</v>
      </c>
      <c r="B70" s="177" t="s">
        <v>56</v>
      </c>
      <c r="C70" s="188">
        <v>4783</v>
      </c>
      <c r="D70" s="86">
        <v>4378</v>
      </c>
      <c r="E70" s="86">
        <v>4012</v>
      </c>
      <c r="F70" s="64">
        <v>3876</v>
      </c>
      <c r="G70" s="64">
        <v>3687</v>
      </c>
      <c r="H70" s="64">
        <v>3602</v>
      </c>
      <c r="I70" s="64">
        <v>3422</v>
      </c>
    </row>
    <row r="71" spans="1:9" x14ac:dyDescent="0.2">
      <c r="A71" s="181"/>
      <c r="B71" s="177" t="s">
        <v>93</v>
      </c>
      <c r="C71" s="188">
        <v>2874</v>
      </c>
      <c r="D71" s="86">
        <v>2537</v>
      </c>
      <c r="E71" s="86">
        <v>2231</v>
      </c>
      <c r="F71" s="64">
        <v>2157</v>
      </c>
      <c r="G71" s="64">
        <v>2004</v>
      </c>
      <c r="H71" s="64">
        <v>1908</v>
      </c>
      <c r="I71" s="64">
        <v>1761</v>
      </c>
    </row>
    <row r="72" spans="1:9" x14ac:dyDescent="0.2">
      <c r="A72" s="181"/>
      <c r="B72" s="177" t="s">
        <v>64</v>
      </c>
      <c r="C72" s="188">
        <v>1909</v>
      </c>
      <c r="D72" s="86">
        <v>1841</v>
      </c>
      <c r="E72" s="86">
        <v>1781</v>
      </c>
      <c r="F72" s="64">
        <v>1719</v>
      </c>
      <c r="G72" s="64">
        <v>1683</v>
      </c>
      <c r="H72" s="64">
        <v>1694</v>
      </c>
      <c r="I72" s="64">
        <v>1661</v>
      </c>
    </row>
    <row r="73" spans="1:9" x14ac:dyDescent="0.2">
      <c r="A73" s="181"/>
      <c r="B73" s="177"/>
      <c r="C73" s="188"/>
      <c r="D73" s="188"/>
      <c r="E73" s="188"/>
      <c r="F73" s="64"/>
      <c r="G73" s="64"/>
      <c r="H73" s="64"/>
      <c r="I73" s="64"/>
    </row>
    <row r="74" spans="1:9" ht="24" x14ac:dyDescent="0.2">
      <c r="A74" s="182" t="s">
        <v>188</v>
      </c>
      <c r="B74" s="209" t="s">
        <v>56</v>
      </c>
      <c r="C74" s="210">
        <v>1576</v>
      </c>
      <c r="D74" s="205">
        <v>1268</v>
      </c>
      <c r="E74" s="205">
        <v>1149</v>
      </c>
      <c r="F74" s="205">
        <v>954</v>
      </c>
      <c r="G74" s="205">
        <v>840</v>
      </c>
      <c r="H74" s="64">
        <v>759</v>
      </c>
      <c r="I74" s="64">
        <v>701</v>
      </c>
    </row>
    <row r="75" spans="1:9" x14ac:dyDescent="0.2">
      <c r="A75" s="181"/>
      <c r="B75" s="177" t="s">
        <v>93</v>
      </c>
      <c r="C75" s="188">
        <v>854</v>
      </c>
      <c r="D75" s="86">
        <v>675</v>
      </c>
      <c r="E75" s="86">
        <v>621</v>
      </c>
      <c r="F75" s="64">
        <v>515</v>
      </c>
      <c r="G75" s="64">
        <v>460</v>
      </c>
      <c r="H75" s="64">
        <v>429</v>
      </c>
      <c r="I75" s="64">
        <v>394</v>
      </c>
    </row>
    <row r="76" spans="1:9" x14ac:dyDescent="0.2">
      <c r="A76" s="181"/>
      <c r="B76" s="177" t="s">
        <v>64</v>
      </c>
      <c r="C76" s="188">
        <v>722</v>
      </c>
      <c r="D76" s="86">
        <v>593</v>
      </c>
      <c r="E76" s="86">
        <v>528</v>
      </c>
      <c r="F76" s="64">
        <v>439</v>
      </c>
      <c r="G76" s="64">
        <v>380</v>
      </c>
      <c r="H76" s="64">
        <v>330</v>
      </c>
      <c r="I76" s="64">
        <v>307</v>
      </c>
    </row>
    <row r="77" spans="1:9" x14ac:dyDescent="0.2">
      <c r="A77" s="181"/>
      <c r="B77" s="177"/>
      <c r="C77" s="188"/>
      <c r="D77" s="188"/>
      <c r="E77" s="188"/>
      <c r="F77" s="64"/>
      <c r="G77" s="64"/>
      <c r="H77" s="64"/>
      <c r="I77" s="64"/>
    </row>
    <row r="78" spans="1:9" x14ac:dyDescent="0.2">
      <c r="A78" s="182" t="s">
        <v>116</v>
      </c>
      <c r="B78" s="177" t="s">
        <v>56</v>
      </c>
      <c r="C78" s="188">
        <v>4915</v>
      </c>
      <c r="D78" s="86">
        <v>4790</v>
      </c>
      <c r="E78" s="86">
        <v>4633</v>
      </c>
      <c r="F78" s="64">
        <v>4916</v>
      </c>
      <c r="G78" s="64">
        <v>4961</v>
      </c>
      <c r="H78" s="64">
        <v>5259</v>
      </c>
      <c r="I78" s="64">
        <v>5414</v>
      </c>
    </row>
    <row r="79" spans="1:9" x14ac:dyDescent="0.2">
      <c r="A79" s="181"/>
      <c r="B79" s="177" t="s">
        <v>93</v>
      </c>
      <c r="C79" s="188">
        <v>1312</v>
      </c>
      <c r="D79" s="86">
        <v>1242</v>
      </c>
      <c r="E79" s="86">
        <v>1202</v>
      </c>
      <c r="F79" s="64">
        <v>1232</v>
      </c>
      <c r="G79" s="64">
        <v>1179</v>
      </c>
      <c r="H79" s="64">
        <v>1303</v>
      </c>
      <c r="I79" s="64">
        <v>1307</v>
      </c>
    </row>
    <row r="80" spans="1:9" x14ac:dyDescent="0.2">
      <c r="A80" s="181"/>
      <c r="B80" s="177" t="s">
        <v>64</v>
      </c>
      <c r="C80" s="188">
        <v>3603</v>
      </c>
      <c r="D80" s="86">
        <v>3548</v>
      </c>
      <c r="E80" s="86">
        <v>3431</v>
      </c>
      <c r="F80" s="64">
        <v>3684</v>
      </c>
      <c r="G80" s="64">
        <v>3782</v>
      </c>
      <c r="H80" s="64">
        <v>3956</v>
      </c>
      <c r="I80" s="64">
        <v>4107</v>
      </c>
    </row>
    <row r="81" spans="1:9" x14ac:dyDescent="0.2">
      <c r="A81" s="182"/>
      <c r="B81" s="177"/>
      <c r="C81" s="188"/>
      <c r="D81" s="188"/>
      <c r="E81" s="188"/>
      <c r="F81" s="64"/>
      <c r="G81" s="64"/>
      <c r="H81" s="64"/>
      <c r="I81" s="64"/>
    </row>
    <row r="82" spans="1:9" x14ac:dyDescent="0.2">
      <c r="A82" s="182" t="s">
        <v>117</v>
      </c>
      <c r="B82" s="177" t="s">
        <v>56</v>
      </c>
      <c r="C82" s="188">
        <v>854</v>
      </c>
      <c r="D82" s="86">
        <v>813</v>
      </c>
      <c r="E82" s="86">
        <v>747</v>
      </c>
      <c r="F82" s="64">
        <v>737</v>
      </c>
      <c r="G82" s="64">
        <v>748</v>
      </c>
      <c r="H82" s="64">
        <v>677</v>
      </c>
      <c r="I82" s="64">
        <v>804</v>
      </c>
    </row>
    <row r="83" spans="1:9" x14ac:dyDescent="0.2">
      <c r="A83" s="181"/>
      <c r="B83" s="177" t="s">
        <v>93</v>
      </c>
      <c r="C83" s="188">
        <v>481</v>
      </c>
      <c r="D83" s="86">
        <v>439</v>
      </c>
      <c r="E83" s="86">
        <v>397</v>
      </c>
      <c r="F83" s="64">
        <v>380</v>
      </c>
      <c r="G83" s="64">
        <v>383</v>
      </c>
      <c r="H83" s="64">
        <v>376</v>
      </c>
      <c r="I83" s="64">
        <v>470</v>
      </c>
    </row>
    <row r="84" spans="1:9" x14ac:dyDescent="0.2">
      <c r="A84" s="181"/>
      <c r="B84" s="177" t="s">
        <v>64</v>
      </c>
      <c r="C84" s="188">
        <v>373</v>
      </c>
      <c r="D84" s="86">
        <v>374</v>
      </c>
      <c r="E84" s="86">
        <v>350</v>
      </c>
      <c r="F84" s="64">
        <v>357</v>
      </c>
      <c r="G84" s="64">
        <v>365</v>
      </c>
      <c r="H84" s="64">
        <v>301</v>
      </c>
      <c r="I84" s="64">
        <v>334</v>
      </c>
    </row>
    <row r="86" spans="1:9" ht="34.5" customHeight="1" x14ac:dyDescent="0.2">
      <c r="A86" s="304" t="s">
        <v>121</v>
      </c>
      <c r="B86" s="304"/>
      <c r="C86" s="304"/>
      <c r="D86" s="304"/>
      <c r="E86" s="304"/>
      <c r="F86" s="304"/>
      <c r="G86" s="304"/>
      <c r="H86" s="304"/>
    </row>
    <row r="87" spans="1:9" ht="27.75" customHeight="1" x14ac:dyDescent="0.2">
      <c r="A87" s="305" t="s">
        <v>196</v>
      </c>
      <c r="B87" s="305"/>
      <c r="C87" s="305"/>
      <c r="D87" s="305"/>
      <c r="E87" s="305"/>
      <c r="F87" s="305"/>
      <c r="G87" s="305"/>
      <c r="H87" s="305"/>
    </row>
  </sheetData>
  <customSheetViews>
    <customSheetView guid="{A6D40BA3-20D9-4DE7-BC3B-7D9DCD7D95E8}">
      <pane ySplit="3" topLeftCell="A4" activePane="bottomLeft" state="frozen"/>
      <selection pane="bottomLeft"/>
      <pageMargins left="0.25" right="0.25" top="0.75" bottom="0.75" header="0.3" footer="0.3"/>
      <pageSetup paperSize="9" scale="95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pane ySplit="3" topLeftCell="A10" activePane="bottomLeft" state="frozen"/>
      <selection pane="bottomLeft" activeCell="E42" sqref="E42"/>
      <pageMargins left="0.25" right="0.25" top="0.75" bottom="0.75" header="0.3" footer="0.3"/>
      <pageSetup paperSize="9" scale="95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>
      <pane ySplit="3" topLeftCell="A4" activePane="bottomLeft" state="frozen"/>
      <selection pane="bottomLeft"/>
      <rowBreaks count="1" manualBreakCount="1">
        <brk id="39" max="16383" man="1"/>
      </rowBreaks>
      <pageMargins left="0.25" right="0.25" top="0.75" bottom="0.75" header="0.3" footer="0.3"/>
      <pageSetup paperSize="9" scale="95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pane ySplit="3" topLeftCell="A10" activePane="bottomLeft" state="frozen"/>
      <selection pane="bottomLeft" activeCell="E42" sqref="E42"/>
      <pageMargins left="0.25" right="0.25" top="0.75" bottom="0.75" header="0.3" footer="0.3"/>
      <pageSetup paperSize="9" scale="95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selection activeCell="I4" sqref="I4"/>
      <pageMargins left="0.7" right="0.7" top="0.75" bottom="0.75" header="0.3" footer="0.3"/>
    </customSheetView>
    <customSheetView guid="{F2715F1B-E1E2-409D-96D4-E60E50886816}">
      <selection activeCell="I4" sqref="I4"/>
      <pageMargins left="0.7" right="0.7" top="0.75" bottom="0.75" header="0.3" footer="0.3"/>
    </customSheetView>
    <customSheetView guid="{288FA62F-58E0-458A-BFB3-4CEDEB65DD1E}" showPageBreaks="1">
      <pane ySplit="3" topLeftCell="A4" activePane="bottomLeft" state="frozen"/>
      <selection pane="bottomLeft" activeCell="H13" sqref="H13"/>
      <pageMargins left="0.25" right="0.25" top="0.75" bottom="0.75" header="0.3" footer="0.3"/>
      <pageSetup paperSize="9" scale="95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3" topLeftCell="A4" activePane="bottomLeft" state="frozen"/>
      <selection pane="bottomLeft"/>
      <pageMargins left="0.7" right="0.7" top="0.75" bottom="0.75" header="0.3" footer="0.3"/>
      <pageSetup paperSize="9" orientation="portrait" r:id="rId6"/>
      <headerFoot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3" topLeftCell="A4" activePane="bottomLeft" state="frozen"/>
      <selection pane="bottomLeft" activeCell="D2" sqref="D2"/>
      <pageMargins left="0.7" right="0.7" top="0.75" bottom="0.75" header="0.3" footer="0.3"/>
      <pageSetup paperSize="9" orientation="portrait" r:id="rId7"/>
      <headerFooter>
        <oddFooter>&amp;L&amp;"Arial,Regular"&amp;8Statistički godišnjak Republike Srpske 2013&amp;C&amp;"Arial,Regular"&amp;8Str. &amp;P od &amp;N</oddFooter>
      </headerFooter>
    </customSheetView>
    <customSheetView guid="{78BB77CA-D0F6-45D7-9215-A1F9DF4B1E1C}" showPageBreaks="1">
      <pane ySplit="3" topLeftCell="A4" activePane="bottomLeft" state="frozen"/>
      <selection pane="bottomLeft" activeCell="L15" sqref="L15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3" topLeftCell="A4" activePane="bottomLeft" state="frozen"/>
      <selection pane="bottomLeft" activeCell="D2" sqref="D2"/>
      <pageMargins left="0.7" right="0.7" top="0.75" bottom="0.75" header="0.3" footer="0.3"/>
      <pageSetup paperSize="0" orientation="portrait" horizontalDpi="0" verticalDpi="0" copies="0" r:id="rId9"/>
      <headerFooter>
        <oddFooter>&amp;L&amp;"Arial,Regular"&amp;8Statistički godišnjak Republike Srpske 2013&amp;C&amp;"Arial,Regular"&amp;8Str. &amp;P od &amp;N</oddFooter>
      </headerFooter>
    </customSheetView>
    <customSheetView guid="{6A1BDF1B-D2B3-4A53-B4B1-90E7BCBA1E11}">
      <pane ySplit="3" topLeftCell="A4" activePane="bottomLeft" state="frozen"/>
      <selection pane="bottomLeft" activeCell="D2" sqref="D2"/>
      <pageMargins left="0.7" right="0.7" top="0.75" bottom="0.75" header="0.3" footer="0.3"/>
      <pageSetup paperSize="0" orientation="portrait" horizontalDpi="0" verticalDpi="0" copies="0" r:id="rId10"/>
      <headerFoot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selection activeCell="A28" sqref="A28"/>
      <pageMargins left="0.7" right="0.7" top="0.75" bottom="0.75" header="0.3" footer="0.3"/>
    </customSheetView>
    <customSheetView guid="{BDC7B9A6-4F90-401F-A3E5-E1674ACEBA0B}">
      <pane ySplit="3" topLeftCell="A4" activePane="bottomLeft" state="frozen"/>
      <selection pane="bottomLeft" activeCell="D2" sqref="D2"/>
      <pageMargins left="0.7" right="0.7" top="0.75" bottom="0.75" header="0.3" footer="0.3"/>
      <pageSetup paperSize="9" orientation="portrait" r:id="rId11"/>
      <headerFoot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3" topLeftCell="A4" activePane="bottomLeft" state="frozen"/>
      <selection pane="bottomLeft" activeCell="D2" sqref="D2"/>
      <pageMargins left="0.7" right="0.7" top="0.75" bottom="0.75" header="0.3" footer="0.3"/>
      <pageSetup paperSize="9" orientation="portrait" r:id="rId12"/>
      <headerFoot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selection activeCell="I4" sqref="I4"/>
      <pageMargins left="0.7" right="0.7" top="0.75" bottom="0.75" header="0.3" footer="0.3"/>
    </customSheetView>
    <customSheetView guid="{BD599156-5180-4B35-913C-11D9656AD560}">
      <pane ySplit="3" topLeftCell="A4" activePane="bottomLeft" state="frozen"/>
      <selection pane="bottomLeft" activeCell="I4" sqref="I4"/>
      <pageMargins left="0.25" right="0.25" top="0.75" bottom="0.75" header="0.3" footer="0.3"/>
      <pageSetup paperSize="9" scale="95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ne ySplit="3" topLeftCell="A58" activePane="bottomLeft" state="frozen"/>
      <selection pane="bottomLeft"/>
      <pageMargins left="0.25" right="0.25" top="0.75" bottom="0.75" header="0.3" footer="0.3"/>
      <pageSetup paperSize="9" scale="95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86:H86"/>
    <mergeCell ref="A87:H87"/>
  </mergeCells>
  <hyperlinks>
    <hyperlink ref="E2" location="'Lista tabela'!A1" display="Lista tabela"/>
  </hyperlinks>
  <pageMargins left="0.25" right="0.25" top="0.75" bottom="0.75" header="0.3" footer="0.3"/>
  <pageSetup paperSize="9" scale="95" orientation="portrait" r:id="rId15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16"/>
  <sheetViews>
    <sheetView zoomScaleNormal="100" workbookViewId="0"/>
  </sheetViews>
  <sheetFormatPr defaultColWidth="9.140625" defaultRowHeight="12" x14ac:dyDescent="0.2"/>
  <cols>
    <col min="1" max="1" width="39" style="67" customWidth="1"/>
    <col min="2" max="2" width="11" style="67" customWidth="1"/>
    <col min="3" max="3" width="13.140625" style="67" customWidth="1"/>
    <col min="4" max="4" width="11.85546875" style="67" customWidth="1"/>
    <col min="5" max="5" width="14.140625" style="67" customWidth="1"/>
    <col min="6" max="6" width="16.140625" style="67" customWidth="1"/>
    <col min="7" max="16384" width="9.140625" style="67"/>
  </cols>
  <sheetData>
    <row r="1" spans="1:12" x14ac:dyDescent="0.2">
      <c r="A1" s="70" t="s">
        <v>269</v>
      </c>
    </row>
    <row r="2" spans="1:12" ht="15.95" customHeight="1" thickBot="1" x14ac:dyDescent="0.25">
      <c r="A2" s="71"/>
      <c r="B2" s="72"/>
      <c r="C2" s="72"/>
      <c r="E2" s="72"/>
      <c r="F2" s="5" t="s">
        <v>32</v>
      </c>
    </row>
    <row r="3" spans="1:12" s="64" customFormat="1" ht="33" customHeight="1" thickTop="1" x14ac:dyDescent="0.25">
      <c r="A3" s="81" t="s">
        <v>122</v>
      </c>
      <c r="B3" s="73" t="s">
        <v>83</v>
      </c>
      <c r="C3" s="74" t="s">
        <v>118</v>
      </c>
      <c r="D3" s="185" t="s">
        <v>124</v>
      </c>
      <c r="E3" s="185" t="s">
        <v>119</v>
      </c>
      <c r="F3" s="189" t="s">
        <v>200</v>
      </c>
    </row>
    <row r="4" spans="1:12" ht="20.100000000000001" customHeight="1" x14ac:dyDescent="0.2">
      <c r="A4" s="75" t="s">
        <v>66</v>
      </c>
      <c r="B4" s="78">
        <v>23709</v>
      </c>
      <c r="C4" s="78">
        <v>8369</v>
      </c>
      <c r="D4" s="78">
        <v>3229</v>
      </c>
      <c r="E4" s="78">
        <v>12031</v>
      </c>
      <c r="F4" s="78">
        <v>80</v>
      </c>
      <c r="K4" s="58"/>
      <c r="L4" s="99"/>
    </row>
    <row r="5" spans="1:12" ht="20.100000000000001" customHeight="1" x14ac:dyDescent="0.2">
      <c r="A5" s="178" t="s">
        <v>112</v>
      </c>
      <c r="B5" s="78">
        <v>1341</v>
      </c>
      <c r="C5" s="78">
        <v>668</v>
      </c>
      <c r="D5" s="78">
        <v>244</v>
      </c>
      <c r="E5" s="78">
        <v>427</v>
      </c>
      <c r="F5" s="78">
        <v>2</v>
      </c>
      <c r="K5" s="58"/>
      <c r="L5" s="99"/>
    </row>
    <row r="6" spans="1:12" ht="20.100000000000001" customHeight="1" x14ac:dyDescent="0.2">
      <c r="A6" s="178" t="s">
        <v>182</v>
      </c>
      <c r="B6" s="78">
        <v>2318</v>
      </c>
      <c r="C6" s="78">
        <v>1080</v>
      </c>
      <c r="D6" s="78">
        <v>295</v>
      </c>
      <c r="E6" s="78">
        <v>939</v>
      </c>
      <c r="F6" s="78">
        <v>4</v>
      </c>
      <c r="K6" s="58"/>
      <c r="L6" s="99"/>
    </row>
    <row r="7" spans="1:12" ht="20.100000000000001" customHeight="1" x14ac:dyDescent="0.2">
      <c r="A7" s="178" t="s">
        <v>183</v>
      </c>
      <c r="B7" s="78">
        <v>3378</v>
      </c>
      <c r="C7" s="78">
        <v>1368</v>
      </c>
      <c r="D7" s="78">
        <v>350</v>
      </c>
      <c r="E7" s="78">
        <v>1620</v>
      </c>
      <c r="F7" s="78">
        <v>40</v>
      </c>
      <c r="K7" s="58"/>
      <c r="L7" s="99"/>
    </row>
    <row r="8" spans="1:12" ht="20.100000000000001" customHeight="1" x14ac:dyDescent="0.2">
      <c r="A8" s="178" t="s">
        <v>184</v>
      </c>
      <c r="B8" s="78">
        <v>3894</v>
      </c>
      <c r="C8" s="78">
        <v>807</v>
      </c>
      <c r="D8" s="78">
        <v>291</v>
      </c>
      <c r="E8" s="78">
        <v>2791</v>
      </c>
      <c r="F8" s="78">
        <v>5</v>
      </c>
      <c r="K8" s="58"/>
      <c r="L8" s="99"/>
    </row>
    <row r="9" spans="1:12" ht="20.100000000000001" customHeight="1" x14ac:dyDescent="0.2">
      <c r="A9" s="178" t="s">
        <v>185</v>
      </c>
      <c r="B9" s="78">
        <v>661</v>
      </c>
      <c r="C9" s="78">
        <v>356</v>
      </c>
      <c r="D9" s="78">
        <v>169</v>
      </c>
      <c r="E9" s="78">
        <v>134</v>
      </c>
      <c r="F9" s="78">
        <v>2</v>
      </c>
    </row>
    <row r="10" spans="1:12" ht="20.100000000000001" customHeight="1" x14ac:dyDescent="0.2">
      <c r="A10" s="178" t="s">
        <v>186</v>
      </c>
      <c r="B10" s="78">
        <v>1776</v>
      </c>
      <c r="C10" s="78">
        <v>352</v>
      </c>
      <c r="D10" s="78">
        <v>101</v>
      </c>
      <c r="E10" s="78">
        <v>1321</v>
      </c>
      <c r="F10" s="78">
        <v>2</v>
      </c>
    </row>
    <row r="11" spans="1:12" ht="20.100000000000001" customHeight="1" x14ac:dyDescent="0.2">
      <c r="A11" s="178" t="s">
        <v>187</v>
      </c>
      <c r="B11" s="78">
        <v>3422</v>
      </c>
      <c r="C11" s="78">
        <v>1776</v>
      </c>
      <c r="D11" s="78">
        <v>806</v>
      </c>
      <c r="E11" s="78">
        <v>827</v>
      </c>
      <c r="F11" s="78">
        <v>13</v>
      </c>
    </row>
    <row r="12" spans="1:12" ht="20.100000000000001" customHeight="1" x14ac:dyDescent="0.2">
      <c r="A12" s="178" t="s">
        <v>188</v>
      </c>
      <c r="B12" s="78">
        <v>701</v>
      </c>
      <c r="C12" s="78">
        <v>333</v>
      </c>
      <c r="D12" s="78">
        <v>70</v>
      </c>
      <c r="E12" s="78">
        <v>298</v>
      </c>
      <c r="F12" s="78" t="s">
        <v>1</v>
      </c>
    </row>
    <row r="13" spans="1:12" ht="20.100000000000001" customHeight="1" x14ac:dyDescent="0.2">
      <c r="A13" s="178" t="s">
        <v>116</v>
      </c>
      <c r="B13" s="78">
        <v>5414</v>
      </c>
      <c r="C13" s="78">
        <v>1389</v>
      </c>
      <c r="D13" s="78">
        <v>831</v>
      </c>
      <c r="E13" s="78">
        <v>3183</v>
      </c>
      <c r="F13" s="78">
        <v>11</v>
      </c>
    </row>
    <row r="14" spans="1:12" ht="20.100000000000001" customHeight="1" x14ac:dyDescent="0.2">
      <c r="A14" s="178" t="s">
        <v>117</v>
      </c>
      <c r="B14" s="78">
        <v>804</v>
      </c>
      <c r="C14" s="78">
        <v>240</v>
      </c>
      <c r="D14" s="78">
        <v>72</v>
      </c>
      <c r="E14" s="78">
        <v>491</v>
      </c>
      <c r="F14" s="78">
        <v>1</v>
      </c>
    </row>
    <row r="15" spans="1:12" x14ac:dyDescent="0.2">
      <c r="B15" s="78"/>
      <c r="C15" s="78"/>
      <c r="D15" s="78"/>
      <c r="E15" s="78"/>
    </row>
    <row r="16" spans="1:12" ht="30" customHeight="1" x14ac:dyDescent="0.25">
      <c r="A16" s="306" t="s">
        <v>197</v>
      </c>
      <c r="B16" s="306"/>
      <c r="C16" s="306"/>
      <c r="D16" s="306"/>
      <c r="E16" s="306"/>
      <c r="F16" s="307"/>
    </row>
  </sheetData>
  <customSheetViews>
    <customSheetView guid="{A6D40BA3-20D9-4DE7-BC3B-7D9DCD7D95E8}" scale="120">
      <selection activeCell="E10" sqref="E10"/>
      <pageMargins left="0.7" right="0.7" top="0.75" bottom="0.75" header="0.3" footer="0.3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selection activeCell="B4" sqref="B4"/>
      <pageMargins left="0.7" right="0.7" top="0.75" bottom="0.75" header="0.3" footer="0.3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7" right="0.7" top="0.75" bottom="0.75" header="0.3" footer="0.3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selection activeCell="B4" sqref="B4"/>
      <pageMargins left="0.7" right="0.7" top="0.75" bottom="0.75" header="0.3" footer="0.3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pageMargins left="0.7" right="0.7" top="0.75" bottom="0.75" header="0.3" footer="0.3"/>
    </customSheetView>
    <customSheetView guid="{F2715F1B-E1E2-409D-96D4-E60E50886816}">
      <pageMargins left="0.7" right="0.7" top="0.75" bottom="0.75" header="0.3" footer="0.3"/>
    </customSheetView>
    <customSheetView guid="{288FA62F-58E0-458A-BFB3-4CEDEB65DD1E}" scale="120">
      <selection activeCell="A2" sqref="A2"/>
      <pageMargins left="0.7" right="0.7" top="0.75" bottom="0.75" header="0.3" footer="0.3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selection activeCell="B4" sqref="B4:E12"/>
      <pageMargins left="0.7" right="0.7" top="0.75" bottom="0.75" header="0.3" footer="0.3"/>
      <pageSetup paperSize="9" orientation="portrait" r:id="rId6"/>
      <headerFoot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20">
      <selection activeCell="D2" sqref="D2"/>
      <pageMargins left="0.7" right="0.7" top="0.75" bottom="0.75" header="0.3" footer="0.3"/>
      <pageSetup paperSize="9" orientation="portrait" r:id="rId7"/>
      <headerFoot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20" showPageBreaks="1">
      <selection activeCell="N8" sqref="N8"/>
      <pageMargins left="0.7" right="0.7" top="0.75" bottom="0.75" header="0.3" footer="0.3"/>
      <pageSetup paperSize="9" orientation="portrait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20">
      <selection activeCell="D2" sqref="D2"/>
      <pageMargins left="0.7" right="0.7" top="0.75" bottom="0.75" header="0.3" footer="0.3"/>
      <pageSetup paperSize="0" orientation="portrait" horizontalDpi="0" verticalDpi="0" copies="0" r:id="rId9"/>
      <headerFooter>
        <oddFooter>&amp;L&amp;"Arial,Regular"&amp;8Statistički godišnjak Republike Srpske 2013&amp;C&amp;"Arial,Regular"&amp;8Str. &amp;P od &amp;N</oddFooter>
      </headerFooter>
    </customSheetView>
    <customSheetView guid="{6A1BDF1B-D2B3-4A53-B4B1-90E7BCBA1E11}" scale="120">
      <selection activeCell="D2" sqref="D2"/>
      <pageMargins left="0.7" right="0.7" top="0.75" bottom="0.75" header="0.3" footer="0.3"/>
      <pageSetup paperSize="0" orientation="portrait" horizontalDpi="0" verticalDpi="0" copies="0" r:id="rId10"/>
      <headerFoot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selection activeCell="D3" sqref="D3"/>
      <pageMargins left="0.7" right="0.7" top="0.75" bottom="0.75" header="0.3" footer="0.3"/>
    </customSheetView>
    <customSheetView guid="{BDC7B9A6-4F90-401F-A3E5-E1674ACEBA0B}" scale="120">
      <selection activeCell="D2" sqref="D2"/>
      <pageMargins left="0.7" right="0.7" top="0.75" bottom="0.75" header="0.3" footer="0.3"/>
      <pageSetup paperSize="9" orientation="portrait" r:id="rId11"/>
      <headerFoot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20">
      <selection activeCell="D2" sqref="D2"/>
      <pageMargins left="0.7" right="0.7" top="0.75" bottom="0.75" header="0.3" footer="0.3"/>
      <pageSetup paperSize="9" orientation="portrait" r:id="rId12"/>
      <headerFoot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selection activeCell="E10" sqref="E10"/>
      <pageMargins left="0.7" right="0.7" top="0.75" bottom="0.75" header="0.3" footer="0.3"/>
    </customSheetView>
    <customSheetView guid="{BD599156-5180-4B35-913C-11D9656AD560}" scale="120">
      <selection activeCell="E10" sqref="E10"/>
      <pageMargins left="0.7" right="0.7" top="0.75" bottom="0.75" header="0.3" footer="0.3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20">
      <selection activeCell="E10" sqref="E10"/>
      <pageMargins left="0.7" right="0.7" top="0.75" bottom="0.75" header="0.3" footer="0.3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16:F16"/>
  </mergeCells>
  <hyperlinks>
    <hyperlink ref="F2" location="'Lista tabela'!A1" display="Lista tabela"/>
  </hyperlinks>
  <pageMargins left="0.7" right="0.7" top="0.75" bottom="0.75" header="0.3" footer="0.3"/>
  <pageSetup paperSize="9" orientation="portrait" r:id="rId15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13"/>
  <sheetViews>
    <sheetView zoomScaleNormal="100" workbookViewId="0"/>
  </sheetViews>
  <sheetFormatPr defaultColWidth="9.140625" defaultRowHeight="12" x14ac:dyDescent="0.2"/>
  <cols>
    <col min="1" max="1" width="12" style="2" customWidth="1"/>
    <col min="2" max="2" width="10.85546875" style="2" customWidth="1"/>
    <col min="3" max="4" width="13.140625" style="2" customWidth="1"/>
    <col min="5" max="5" width="10.85546875" style="4" customWidth="1"/>
    <col min="6" max="6" width="15.42578125" style="2" customWidth="1"/>
    <col min="7" max="9" width="8.7109375" style="2" customWidth="1"/>
    <col min="10" max="10" width="13" style="2" customWidth="1"/>
    <col min="11" max="11" width="9.140625" style="4" customWidth="1"/>
    <col min="12" max="12" width="10.7109375" style="2" customWidth="1"/>
    <col min="13" max="16384" width="9.140625" style="2"/>
  </cols>
  <sheetData>
    <row r="1" spans="1:11" s="3" customFormat="1" x14ac:dyDescent="0.2">
      <c r="A1" s="13" t="s">
        <v>217</v>
      </c>
      <c r="B1" s="2"/>
      <c r="C1" s="2"/>
      <c r="D1" s="2"/>
      <c r="E1" s="2"/>
      <c r="H1" s="2"/>
      <c r="I1" s="2"/>
    </row>
    <row r="2" spans="1:11" ht="15" customHeight="1" thickBot="1" x14ac:dyDescent="0.25">
      <c r="A2" s="7"/>
      <c r="D2" s="5" t="s">
        <v>32</v>
      </c>
      <c r="E2" s="5"/>
      <c r="K2" s="2"/>
    </row>
    <row r="3" spans="1:11" ht="53.25" customHeight="1" thickTop="1" x14ac:dyDescent="0.2">
      <c r="A3" s="28"/>
      <c r="B3" s="25" t="s">
        <v>83</v>
      </c>
      <c r="C3" s="25" t="s">
        <v>94</v>
      </c>
      <c r="D3" s="242" t="s">
        <v>95</v>
      </c>
      <c r="E3" s="34"/>
      <c r="F3" s="34"/>
    </row>
    <row r="4" spans="1:11" ht="15" customHeight="1" x14ac:dyDescent="0.2">
      <c r="A4" s="139" t="s">
        <v>176</v>
      </c>
      <c r="B4" s="58">
        <v>39735</v>
      </c>
      <c r="C4" s="58">
        <v>28842</v>
      </c>
      <c r="D4" s="58">
        <v>10893</v>
      </c>
      <c r="E4" s="12"/>
      <c r="F4" s="12"/>
      <c r="G4" s="10"/>
      <c r="H4" s="10"/>
      <c r="I4" s="10"/>
      <c r="J4" s="10"/>
      <c r="K4" s="2"/>
    </row>
    <row r="5" spans="1:11" ht="15" customHeight="1" x14ac:dyDescent="0.2">
      <c r="A5" s="139" t="s">
        <v>179</v>
      </c>
      <c r="B5" s="58">
        <v>37390</v>
      </c>
      <c r="C5" s="58">
        <v>27146</v>
      </c>
      <c r="D5" s="58">
        <v>10244</v>
      </c>
      <c r="E5" s="12"/>
      <c r="F5" s="12"/>
      <c r="G5" s="10"/>
      <c r="H5" s="10"/>
      <c r="I5" s="10"/>
      <c r="J5" s="10"/>
      <c r="K5" s="2"/>
    </row>
    <row r="6" spans="1:11" ht="15" customHeight="1" x14ac:dyDescent="0.2">
      <c r="A6" s="139" t="s">
        <v>180</v>
      </c>
      <c r="B6" s="58">
        <v>34792</v>
      </c>
      <c r="C6" s="58">
        <v>25270</v>
      </c>
      <c r="D6" s="58">
        <v>9522</v>
      </c>
      <c r="E6" s="12"/>
      <c r="F6" s="12"/>
      <c r="G6" s="10"/>
      <c r="H6" s="10"/>
      <c r="I6" s="10"/>
      <c r="J6" s="10"/>
      <c r="K6" s="2"/>
    </row>
    <row r="7" spans="1:11" ht="15" customHeight="1" x14ac:dyDescent="0.2">
      <c r="A7" s="139" t="s">
        <v>194</v>
      </c>
      <c r="B7" s="58">
        <v>31850</v>
      </c>
      <c r="C7" s="58">
        <v>22754</v>
      </c>
      <c r="D7" s="58">
        <v>9096</v>
      </c>
      <c r="E7" s="12"/>
      <c r="F7" s="12"/>
      <c r="G7" s="10"/>
      <c r="H7" s="10"/>
      <c r="I7" s="10"/>
      <c r="J7" s="10"/>
      <c r="K7" s="2"/>
    </row>
    <row r="8" spans="1:11" ht="15" customHeight="1" x14ac:dyDescent="0.2">
      <c r="A8" s="139" t="s">
        <v>195</v>
      </c>
      <c r="B8" s="58">
        <v>29006</v>
      </c>
      <c r="C8" s="58">
        <v>20269</v>
      </c>
      <c r="D8" s="58">
        <v>8737</v>
      </c>
      <c r="E8" s="12"/>
      <c r="F8" s="12"/>
      <c r="G8" s="10"/>
      <c r="H8" s="10"/>
      <c r="I8" s="10"/>
      <c r="J8" s="10"/>
      <c r="K8" s="2"/>
    </row>
    <row r="9" spans="1:11" ht="15" customHeight="1" x14ac:dyDescent="0.2">
      <c r="A9" s="139" t="s">
        <v>201</v>
      </c>
      <c r="B9" s="58">
        <v>26980</v>
      </c>
      <c r="C9" s="58">
        <v>18823</v>
      </c>
      <c r="D9" s="58">
        <v>8157</v>
      </c>
      <c r="E9" s="12"/>
      <c r="F9" s="12"/>
      <c r="G9" s="10"/>
      <c r="H9" s="10"/>
      <c r="I9" s="10"/>
      <c r="J9" s="10"/>
      <c r="K9" s="2"/>
    </row>
    <row r="10" spans="1:11" ht="15" customHeight="1" x14ac:dyDescent="0.2">
      <c r="A10" s="139" t="s">
        <v>235</v>
      </c>
      <c r="B10" s="58">
        <v>25735</v>
      </c>
      <c r="C10" s="58">
        <v>17596</v>
      </c>
      <c r="D10" s="58">
        <v>8139</v>
      </c>
      <c r="E10" s="12"/>
      <c r="F10" s="12"/>
      <c r="G10" s="10"/>
      <c r="H10" s="10"/>
      <c r="I10" s="10"/>
      <c r="J10" s="10"/>
      <c r="K10" s="2"/>
    </row>
    <row r="11" spans="1:11" ht="15" customHeight="1" x14ac:dyDescent="0.2">
      <c r="A11" s="139" t="s">
        <v>237</v>
      </c>
      <c r="B11" s="58">
        <v>24807</v>
      </c>
      <c r="C11" s="58">
        <v>16965</v>
      </c>
      <c r="D11" s="58">
        <v>7842</v>
      </c>
      <c r="E11" s="12"/>
      <c r="F11" s="12"/>
      <c r="G11" s="10"/>
      <c r="H11" s="10"/>
      <c r="I11" s="10"/>
      <c r="J11" s="10"/>
      <c r="K11" s="2"/>
    </row>
    <row r="12" spans="1:11" ht="15" customHeight="1" x14ac:dyDescent="0.2">
      <c r="A12" s="139" t="s">
        <v>239</v>
      </c>
      <c r="B12" s="58">
        <v>24267</v>
      </c>
      <c r="C12" s="58">
        <v>16373</v>
      </c>
      <c r="D12" s="58">
        <v>7894</v>
      </c>
      <c r="E12" s="12"/>
      <c r="F12" s="12"/>
      <c r="G12" s="10"/>
      <c r="H12" s="10"/>
      <c r="I12" s="10"/>
      <c r="J12" s="10"/>
      <c r="K12" s="2"/>
    </row>
    <row r="13" spans="1:11" ht="15" customHeight="1" x14ac:dyDescent="0.2">
      <c r="A13" s="139" t="s">
        <v>263</v>
      </c>
      <c r="B13" s="58">
        <v>23709</v>
      </c>
      <c r="C13" s="58">
        <v>16019</v>
      </c>
      <c r="D13" s="58">
        <v>7690</v>
      </c>
      <c r="E13" s="12"/>
      <c r="F13" s="12"/>
      <c r="G13" s="10"/>
      <c r="H13" s="10"/>
      <c r="I13" s="10"/>
      <c r="J13" s="10"/>
      <c r="K13" s="2"/>
    </row>
  </sheetData>
  <customSheetViews>
    <customSheetView guid="{A6D40BA3-20D9-4DE7-BC3B-7D9DCD7D95E8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pane ySplit="3" topLeftCell="A4" activePane="bottomLeft" state="frozen"/>
      <selection pane="bottomLeft" activeCell="F15" sqref="F1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3" topLeftCell="A4" activePane="bottomLeft" state="frozen"/>
      <selection pane="bottomLeft" activeCell="C9" sqref="C9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3" topLeftCell="A4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3" topLeftCell="A4" activePane="bottomLeft" state="frozen"/>
      <selection pane="bottomLeft" activeCell="B13" sqref="A13:IV13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3" topLeftCell="A4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3" topLeftCell="A4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3" topLeftCell="A4" activePane="bottomLeft" state="frozen"/>
      <selection pane="bottomLeft" activeCell="B13" sqref="B13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3" topLeftCell="A4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3" topLeftCell="A4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3" topLeftCell="A4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ne ySplit="3" topLeftCell="A4" activePane="bottomLeft" state="frozen"/>
      <selection pane="bottomLeft" activeCell="H15" sqref="H15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87"/>
  <sheetViews>
    <sheetView topLeftCell="A4" zoomScaleNormal="100" workbookViewId="0"/>
  </sheetViews>
  <sheetFormatPr defaultRowHeight="15" x14ac:dyDescent="0.25"/>
  <cols>
    <col min="1" max="1" width="45.5703125" style="56" customWidth="1"/>
    <col min="2" max="2" width="7.28515625" style="49" customWidth="1"/>
    <col min="3" max="3" width="6.5703125" style="50" customWidth="1"/>
    <col min="4" max="4" width="6.5703125" style="48" customWidth="1"/>
    <col min="5" max="8" width="6.5703125" customWidth="1"/>
    <col min="9" max="9" width="7.5703125" customWidth="1"/>
  </cols>
  <sheetData>
    <row r="1" spans="1:4" x14ac:dyDescent="0.25">
      <c r="A1" s="55" t="s">
        <v>216</v>
      </c>
      <c r="B1" s="54"/>
      <c r="C1" s="51"/>
    </row>
    <row r="2" spans="1:4" ht="15.75" thickBot="1" x14ac:dyDescent="0.3">
      <c r="A2" s="53"/>
      <c r="B2" s="52"/>
      <c r="C2" s="5"/>
      <c r="D2" s="5" t="s">
        <v>32</v>
      </c>
    </row>
    <row r="3" spans="1:4" ht="32.25" customHeight="1" thickTop="1" x14ac:dyDescent="0.25">
      <c r="A3" s="81" t="s">
        <v>122</v>
      </c>
      <c r="B3" s="82" t="s">
        <v>92</v>
      </c>
      <c r="C3" s="76">
        <v>2015</v>
      </c>
      <c r="D3" s="76">
        <v>2016</v>
      </c>
    </row>
    <row r="4" spans="1:4" x14ac:dyDescent="0.25">
      <c r="A4" s="56" t="s">
        <v>66</v>
      </c>
      <c r="B4" s="57" t="s">
        <v>56</v>
      </c>
      <c r="C4" s="77">
        <v>6062</v>
      </c>
      <c r="D4" s="77">
        <v>5474</v>
      </c>
    </row>
    <row r="5" spans="1:4" x14ac:dyDescent="0.25">
      <c r="B5" s="57" t="s">
        <v>93</v>
      </c>
      <c r="C5" s="77">
        <v>2606</v>
      </c>
      <c r="D5" s="77">
        <v>2289</v>
      </c>
    </row>
    <row r="6" spans="1:4" x14ac:dyDescent="0.25">
      <c r="B6" s="57" t="s">
        <v>64</v>
      </c>
      <c r="C6" s="77">
        <v>3456</v>
      </c>
      <c r="D6" s="77">
        <v>3185</v>
      </c>
    </row>
    <row r="7" spans="1:4" x14ac:dyDescent="0.25">
      <c r="B7" s="57"/>
      <c r="C7" s="48"/>
    </row>
    <row r="8" spans="1:4" x14ac:dyDescent="0.25">
      <c r="A8" s="56" t="s">
        <v>112</v>
      </c>
      <c r="B8" s="57" t="s">
        <v>56</v>
      </c>
      <c r="C8" s="77">
        <v>607</v>
      </c>
      <c r="D8" s="77">
        <v>547</v>
      </c>
    </row>
    <row r="9" spans="1:4" x14ac:dyDescent="0.25">
      <c r="B9" s="57" t="s">
        <v>93</v>
      </c>
      <c r="C9" s="77">
        <v>173</v>
      </c>
      <c r="D9" s="77">
        <v>136</v>
      </c>
    </row>
    <row r="10" spans="1:4" x14ac:dyDescent="0.25">
      <c r="B10" s="57" t="s">
        <v>64</v>
      </c>
      <c r="C10" s="77">
        <v>434</v>
      </c>
      <c r="D10" s="77">
        <v>411</v>
      </c>
    </row>
    <row r="11" spans="1:4" x14ac:dyDescent="0.25">
      <c r="B11" s="57"/>
      <c r="C11" s="77"/>
      <c r="D11" s="77"/>
    </row>
    <row r="12" spans="1:4" x14ac:dyDescent="0.25">
      <c r="A12" s="56" t="s">
        <v>113</v>
      </c>
      <c r="B12" s="57" t="s">
        <v>56</v>
      </c>
      <c r="C12" s="77">
        <v>485</v>
      </c>
      <c r="D12" s="77">
        <v>457</v>
      </c>
    </row>
    <row r="13" spans="1:4" x14ac:dyDescent="0.25">
      <c r="B13" s="57" t="s">
        <v>93</v>
      </c>
      <c r="C13" s="77">
        <v>177</v>
      </c>
      <c r="D13" s="77">
        <v>156</v>
      </c>
    </row>
    <row r="14" spans="1:4" x14ac:dyDescent="0.25">
      <c r="B14" s="57" t="s">
        <v>64</v>
      </c>
      <c r="C14" s="77">
        <v>308</v>
      </c>
      <c r="D14" s="77">
        <v>301</v>
      </c>
    </row>
    <row r="15" spans="1:4" x14ac:dyDescent="0.25">
      <c r="B15" s="57"/>
      <c r="C15" s="77"/>
      <c r="D15" s="77"/>
    </row>
    <row r="16" spans="1:4" x14ac:dyDescent="0.25">
      <c r="A16" s="56" t="s">
        <v>114</v>
      </c>
      <c r="B16" s="57" t="s">
        <v>56</v>
      </c>
      <c r="C16" s="77">
        <v>2881</v>
      </c>
      <c r="D16" s="77">
        <v>2455</v>
      </c>
    </row>
    <row r="17" spans="1:4" x14ac:dyDescent="0.25">
      <c r="B17" s="57" t="s">
        <v>93</v>
      </c>
      <c r="C17" s="77">
        <v>1257</v>
      </c>
      <c r="D17" s="77">
        <v>1080</v>
      </c>
    </row>
    <row r="18" spans="1:4" x14ac:dyDescent="0.25">
      <c r="B18" s="57" t="s">
        <v>64</v>
      </c>
      <c r="C18" s="77">
        <v>1624</v>
      </c>
      <c r="D18" s="77">
        <v>1375</v>
      </c>
    </row>
    <row r="19" spans="1:4" x14ac:dyDescent="0.25">
      <c r="B19" s="57"/>
      <c r="C19" s="77"/>
      <c r="D19" s="77"/>
    </row>
    <row r="20" spans="1:4" x14ac:dyDescent="0.25">
      <c r="A20" s="56" t="s">
        <v>115</v>
      </c>
      <c r="B20" s="57" t="s">
        <v>56</v>
      </c>
      <c r="C20" s="77">
        <v>535</v>
      </c>
      <c r="D20" s="77">
        <v>458</v>
      </c>
    </row>
    <row r="21" spans="1:4" x14ac:dyDescent="0.25">
      <c r="B21" s="57" t="s">
        <v>93</v>
      </c>
      <c r="C21" s="77">
        <v>324</v>
      </c>
      <c r="D21" s="77">
        <v>276</v>
      </c>
    </row>
    <row r="22" spans="1:4" x14ac:dyDescent="0.25">
      <c r="B22" s="57" t="s">
        <v>64</v>
      </c>
      <c r="C22" s="77">
        <v>211</v>
      </c>
      <c r="D22" s="77">
        <v>182</v>
      </c>
    </row>
    <row r="23" spans="1:4" x14ac:dyDescent="0.25">
      <c r="B23" s="57"/>
      <c r="C23" s="77"/>
      <c r="D23" s="77"/>
    </row>
    <row r="24" spans="1:4" x14ac:dyDescent="0.25">
      <c r="A24" s="56" t="s">
        <v>120</v>
      </c>
      <c r="B24" s="57" t="s">
        <v>56</v>
      </c>
      <c r="C24" s="77">
        <v>423</v>
      </c>
      <c r="D24" s="77">
        <v>449</v>
      </c>
    </row>
    <row r="25" spans="1:4" x14ac:dyDescent="0.25">
      <c r="B25" s="57" t="s">
        <v>93</v>
      </c>
      <c r="C25" s="77">
        <v>249</v>
      </c>
      <c r="D25" s="77">
        <v>258</v>
      </c>
    </row>
    <row r="26" spans="1:4" x14ac:dyDescent="0.25">
      <c r="B26" s="57" t="s">
        <v>64</v>
      </c>
      <c r="C26" s="77">
        <v>174</v>
      </c>
      <c r="D26" s="77">
        <v>191</v>
      </c>
    </row>
    <row r="27" spans="1:4" x14ac:dyDescent="0.25">
      <c r="B27" s="57"/>
      <c r="C27" s="77"/>
      <c r="D27" s="77"/>
    </row>
    <row r="28" spans="1:4" x14ac:dyDescent="0.25">
      <c r="A28" s="96" t="s">
        <v>127</v>
      </c>
      <c r="B28" s="57" t="s">
        <v>56</v>
      </c>
      <c r="C28" s="77">
        <v>195</v>
      </c>
      <c r="D28" s="77">
        <v>219</v>
      </c>
    </row>
    <row r="29" spans="1:4" x14ac:dyDescent="0.25">
      <c r="B29" s="57" t="s">
        <v>93</v>
      </c>
      <c r="C29" s="77">
        <v>113</v>
      </c>
      <c r="D29" s="77">
        <v>128</v>
      </c>
    </row>
    <row r="30" spans="1:4" x14ac:dyDescent="0.25">
      <c r="B30" s="57" t="s">
        <v>64</v>
      </c>
      <c r="C30" s="77">
        <v>82</v>
      </c>
      <c r="D30" s="77">
        <v>91</v>
      </c>
    </row>
    <row r="31" spans="1:4" x14ac:dyDescent="0.25">
      <c r="B31" s="57"/>
      <c r="C31" s="77"/>
      <c r="D31" s="77"/>
    </row>
    <row r="32" spans="1:4" x14ac:dyDescent="0.25">
      <c r="A32" s="56" t="s">
        <v>116</v>
      </c>
      <c r="B32" s="57" t="s">
        <v>56</v>
      </c>
      <c r="C32" s="77">
        <v>747</v>
      </c>
      <c r="D32" s="77">
        <v>725</v>
      </c>
    </row>
    <row r="33" spans="1:10" x14ac:dyDescent="0.25">
      <c r="B33" s="57" t="s">
        <v>93</v>
      </c>
      <c r="C33" s="77">
        <v>165</v>
      </c>
      <c r="D33" s="77">
        <v>159</v>
      </c>
    </row>
    <row r="34" spans="1:10" x14ac:dyDescent="0.25">
      <c r="B34" s="57" t="s">
        <v>64</v>
      </c>
      <c r="C34" s="77">
        <v>582</v>
      </c>
      <c r="D34" s="77">
        <v>566</v>
      </c>
    </row>
    <row r="35" spans="1:10" x14ac:dyDescent="0.25">
      <c r="B35" s="57"/>
      <c r="C35" s="77"/>
      <c r="D35" s="77"/>
    </row>
    <row r="36" spans="1:10" x14ac:dyDescent="0.25">
      <c r="A36" s="56" t="s">
        <v>117</v>
      </c>
      <c r="B36" s="57" t="s">
        <v>56</v>
      </c>
      <c r="C36" s="77">
        <v>189</v>
      </c>
      <c r="D36" s="77">
        <v>164</v>
      </c>
    </row>
    <row r="37" spans="1:10" x14ac:dyDescent="0.25">
      <c r="B37" s="57" t="s">
        <v>93</v>
      </c>
      <c r="C37" s="77">
        <v>148</v>
      </c>
      <c r="D37" s="77">
        <v>96</v>
      </c>
    </row>
    <row r="38" spans="1:10" x14ac:dyDescent="0.25">
      <c r="B38" s="57" t="s">
        <v>64</v>
      </c>
      <c r="C38" s="77">
        <v>41</v>
      </c>
      <c r="D38" s="77">
        <v>68</v>
      </c>
    </row>
    <row r="39" spans="1:10" ht="12" customHeight="1" x14ac:dyDescent="0.25">
      <c r="C39" s="48"/>
      <c r="D39"/>
    </row>
    <row r="40" spans="1:10" ht="15.75" thickBot="1" x14ac:dyDescent="0.3">
      <c r="A40" s="52" t="s">
        <v>191</v>
      </c>
    </row>
    <row r="41" spans="1:10" ht="25.5" customHeight="1" thickTop="1" x14ac:dyDescent="0.25">
      <c r="A41" s="172" t="s">
        <v>190</v>
      </c>
      <c r="B41" s="173" t="s">
        <v>92</v>
      </c>
      <c r="C41" s="174">
        <v>2017</v>
      </c>
      <c r="D41" s="174">
        <v>2018</v>
      </c>
      <c r="E41" s="174">
        <v>2019</v>
      </c>
      <c r="F41" s="174">
        <v>2020</v>
      </c>
      <c r="G41" s="174">
        <v>2021</v>
      </c>
      <c r="H41" s="174">
        <v>2022</v>
      </c>
      <c r="I41" s="174">
        <v>2023</v>
      </c>
      <c r="J41" s="174">
        <v>2024</v>
      </c>
    </row>
    <row r="42" spans="1:10" x14ac:dyDescent="0.25">
      <c r="A42" s="169" t="s">
        <v>181</v>
      </c>
      <c r="B42" s="170" t="s">
        <v>56</v>
      </c>
      <c r="C42" s="179">
        <v>5081</v>
      </c>
      <c r="D42" s="179">
        <v>4564</v>
      </c>
      <c r="E42" s="167">
        <v>4144</v>
      </c>
      <c r="F42" s="167">
        <v>4184</v>
      </c>
      <c r="G42" s="167">
        <v>3585</v>
      </c>
      <c r="H42" s="167">
        <v>3386</v>
      </c>
      <c r="I42" s="167">
        <v>3102</v>
      </c>
      <c r="J42" s="167">
        <v>3035</v>
      </c>
    </row>
    <row r="43" spans="1:10" x14ac:dyDescent="0.25">
      <c r="A43" s="169"/>
      <c r="B43" s="171" t="s">
        <v>93</v>
      </c>
      <c r="C43" s="179">
        <v>2145</v>
      </c>
      <c r="D43" s="179">
        <v>1843</v>
      </c>
      <c r="E43" s="167">
        <v>1688</v>
      </c>
      <c r="F43" s="167">
        <v>1665</v>
      </c>
      <c r="G43" s="167">
        <v>1481</v>
      </c>
      <c r="H43" s="167">
        <v>1336</v>
      </c>
      <c r="I43" s="167">
        <v>1206</v>
      </c>
      <c r="J43" s="167">
        <v>1123</v>
      </c>
    </row>
    <row r="44" spans="1:10" x14ac:dyDescent="0.25">
      <c r="A44" s="169"/>
      <c r="B44" s="171" t="s">
        <v>64</v>
      </c>
      <c r="C44" s="179">
        <v>2936</v>
      </c>
      <c r="D44" s="179">
        <v>2721</v>
      </c>
      <c r="E44" s="167">
        <v>2456</v>
      </c>
      <c r="F44" s="167">
        <v>2519</v>
      </c>
      <c r="G44" s="167">
        <v>2104</v>
      </c>
      <c r="H44" s="229">
        <v>2050</v>
      </c>
      <c r="I44" s="229">
        <v>1896</v>
      </c>
      <c r="J44" s="229">
        <v>1912</v>
      </c>
    </row>
    <row r="45" spans="1:10" x14ac:dyDescent="0.25">
      <c r="A45" s="169"/>
      <c r="B45" s="171"/>
      <c r="C45" s="179"/>
      <c r="D45" s="179"/>
      <c r="H45" s="150"/>
      <c r="I45" s="150"/>
      <c r="J45" s="150"/>
    </row>
    <row r="46" spans="1:10" x14ac:dyDescent="0.25">
      <c r="A46" s="169" t="s">
        <v>112</v>
      </c>
      <c r="B46" s="171" t="s">
        <v>56</v>
      </c>
      <c r="C46" s="179">
        <v>542</v>
      </c>
      <c r="D46" s="179">
        <v>459</v>
      </c>
      <c r="E46" s="167">
        <v>406</v>
      </c>
      <c r="F46" s="167">
        <v>336</v>
      </c>
      <c r="G46" s="167">
        <v>331</v>
      </c>
      <c r="H46" s="229">
        <v>268</v>
      </c>
      <c r="I46" s="229">
        <v>264</v>
      </c>
      <c r="J46" s="229">
        <v>273</v>
      </c>
    </row>
    <row r="47" spans="1:10" x14ac:dyDescent="0.25">
      <c r="A47" s="169"/>
      <c r="B47" s="171" t="s">
        <v>93</v>
      </c>
      <c r="C47" s="179">
        <v>87</v>
      </c>
      <c r="D47" s="179">
        <v>68</v>
      </c>
      <c r="E47" s="167">
        <v>72</v>
      </c>
      <c r="F47" s="167">
        <v>65</v>
      </c>
      <c r="G47" s="167">
        <v>59</v>
      </c>
      <c r="H47" s="229">
        <v>40</v>
      </c>
      <c r="I47" s="229">
        <v>34</v>
      </c>
      <c r="J47" s="229">
        <v>46</v>
      </c>
    </row>
    <row r="48" spans="1:10" x14ac:dyDescent="0.25">
      <c r="A48" s="169"/>
      <c r="B48" s="171" t="s">
        <v>64</v>
      </c>
      <c r="C48" s="179">
        <v>455</v>
      </c>
      <c r="D48" s="179">
        <v>391</v>
      </c>
      <c r="E48" s="167">
        <v>334</v>
      </c>
      <c r="F48" s="167">
        <v>271</v>
      </c>
      <c r="G48" s="167">
        <v>272</v>
      </c>
      <c r="H48" s="229">
        <v>228</v>
      </c>
      <c r="I48" s="229">
        <v>230</v>
      </c>
      <c r="J48" s="229">
        <v>227</v>
      </c>
    </row>
    <row r="49" spans="1:10" x14ac:dyDescent="0.25">
      <c r="A49" s="169"/>
      <c r="B49" s="171"/>
      <c r="C49" s="179"/>
      <c r="D49" s="179"/>
      <c r="H49" s="150"/>
      <c r="I49" s="150"/>
      <c r="J49" s="150"/>
    </row>
    <row r="50" spans="1:10" x14ac:dyDescent="0.25">
      <c r="A50" s="169" t="s">
        <v>182</v>
      </c>
      <c r="B50" s="171" t="s">
        <v>56</v>
      </c>
      <c r="C50" s="179">
        <v>429</v>
      </c>
      <c r="D50" s="179">
        <v>403</v>
      </c>
      <c r="E50" s="167">
        <v>385</v>
      </c>
      <c r="F50" s="167">
        <v>433</v>
      </c>
      <c r="G50" s="167">
        <v>341</v>
      </c>
      <c r="H50" s="229">
        <v>312</v>
      </c>
      <c r="I50" s="229">
        <v>296</v>
      </c>
      <c r="J50" s="229">
        <v>257</v>
      </c>
    </row>
    <row r="51" spans="1:10" x14ac:dyDescent="0.25">
      <c r="A51" s="169"/>
      <c r="B51" s="171" t="s">
        <v>93</v>
      </c>
      <c r="C51" s="179">
        <v>157</v>
      </c>
      <c r="D51" s="179">
        <v>144</v>
      </c>
      <c r="E51" s="167">
        <v>152</v>
      </c>
      <c r="F51" s="167">
        <v>176</v>
      </c>
      <c r="G51" s="167">
        <v>116</v>
      </c>
      <c r="H51" s="229">
        <v>109</v>
      </c>
      <c r="I51" s="229">
        <v>114</v>
      </c>
      <c r="J51" s="229">
        <v>100</v>
      </c>
    </row>
    <row r="52" spans="1:10" x14ac:dyDescent="0.25">
      <c r="A52" s="169"/>
      <c r="B52" s="171" t="s">
        <v>64</v>
      </c>
      <c r="C52" s="179">
        <v>272</v>
      </c>
      <c r="D52" s="179">
        <v>259</v>
      </c>
      <c r="E52" s="167">
        <v>233</v>
      </c>
      <c r="F52" s="167">
        <v>257</v>
      </c>
      <c r="G52" s="167">
        <v>225</v>
      </c>
      <c r="H52" s="229">
        <v>203</v>
      </c>
      <c r="I52" s="229">
        <v>182</v>
      </c>
      <c r="J52" s="229">
        <v>157</v>
      </c>
    </row>
    <row r="53" spans="1:10" x14ac:dyDescent="0.25">
      <c r="A53" s="169"/>
      <c r="B53" s="171"/>
      <c r="C53" s="179"/>
      <c r="D53" s="179"/>
      <c r="H53" s="150"/>
      <c r="I53" s="150"/>
      <c r="J53" s="150"/>
    </row>
    <row r="54" spans="1:10" x14ac:dyDescent="0.25">
      <c r="A54" s="169" t="s">
        <v>183</v>
      </c>
      <c r="B54" s="171" t="s">
        <v>56</v>
      </c>
      <c r="C54" s="179">
        <v>725</v>
      </c>
      <c r="D54" s="179">
        <v>524</v>
      </c>
      <c r="E54" s="167">
        <v>482</v>
      </c>
      <c r="F54" s="167">
        <v>588</v>
      </c>
      <c r="G54" s="167">
        <v>553</v>
      </c>
      <c r="H54" s="229">
        <v>511</v>
      </c>
      <c r="I54" s="229">
        <v>493</v>
      </c>
      <c r="J54" s="229">
        <v>474</v>
      </c>
    </row>
    <row r="55" spans="1:10" x14ac:dyDescent="0.25">
      <c r="A55" s="169"/>
      <c r="B55" s="171" t="s">
        <v>93</v>
      </c>
      <c r="C55" s="179">
        <v>328</v>
      </c>
      <c r="D55" s="179">
        <v>215</v>
      </c>
      <c r="E55" s="167">
        <v>198</v>
      </c>
      <c r="F55" s="167">
        <v>221</v>
      </c>
      <c r="G55" s="167">
        <v>216</v>
      </c>
      <c r="H55" s="229">
        <v>190</v>
      </c>
      <c r="I55" s="229">
        <v>189</v>
      </c>
      <c r="J55" s="229">
        <v>177</v>
      </c>
    </row>
    <row r="56" spans="1:10" x14ac:dyDescent="0.25">
      <c r="A56" s="169"/>
      <c r="B56" s="171" t="s">
        <v>64</v>
      </c>
      <c r="C56" s="179">
        <v>397</v>
      </c>
      <c r="D56" s="179">
        <v>309</v>
      </c>
      <c r="E56" s="167">
        <v>284</v>
      </c>
      <c r="F56" s="167">
        <v>367</v>
      </c>
      <c r="G56" s="167">
        <v>337</v>
      </c>
      <c r="H56" s="229">
        <v>321</v>
      </c>
      <c r="I56" s="229">
        <v>304</v>
      </c>
      <c r="J56" s="229">
        <v>297</v>
      </c>
    </row>
    <row r="57" spans="1:10" x14ac:dyDescent="0.25">
      <c r="A57" s="169"/>
      <c r="B57" s="171"/>
      <c r="C57" s="179"/>
      <c r="D57" s="179"/>
      <c r="H57" s="150"/>
      <c r="I57" s="150"/>
      <c r="J57" s="150"/>
    </row>
    <row r="58" spans="1:10" x14ac:dyDescent="0.25">
      <c r="A58" s="169" t="s">
        <v>184</v>
      </c>
      <c r="B58" s="171" t="s">
        <v>56</v>
      </c>
      <c r="C58" s="179">
        <v>1677</v>
      </c>
      <c r="D58" s="179">
        <v>1320</v>
      </c>
      <c r="E58" s="167">
        <v>1110</v>
      </c>
      <c r="F58" s="167">
        <v>991</v>
      </c>
      <c r="G58" s="167">
        <v>753</v>
      </c>
      <c r="H58" s="229">
        <v>635</v>
      </c>
      <c r="I58" s="229">
        <v>648</v>
      </c>
      <c r="J58" s="229">
        <v>538</v>
      </c>
    </row>
    <row r="59" spans="1:10" x14ac:dyDescent="0.25">
      <c r="A59" s="169"/>
      <c r="B59" s="171" t="s">
        <v>93</v>
      </c>
      <c r="C59" s="179">
        <v>734</v>
      </c>
      <c r="D59" s="179">
        <v>566</v>
      </c>
      <c r="E59" s="167">
        <v>474</v>
      </c>
      <c r="F59" s="167">
        <v>411</v>
      </c>
      <c r="G59" s="167">
        <v>316</v>
      </c>
      <c r="H59" s="229">
        <v>267</v>
      </c>
      <c r="I59" s="229">
        <v>261</v>
      </c>
      <c r="J59" s="229">
        <v>208</v>
      </c>
    </row>
    <row r="60" spans="1:10" x14ac:dyDescent="0.25">
      <c r="A60" s="169"/>
      <c r="B60" s="171" t="s">
        <v>64</v>
      </c>
      <c r="C60" s="179">
        <v>943</v>
      </c>
      <c r="D60" s="179">
        <v>754</v>
      </c>
      <c r="E60" s="167">
        <v>636</v>
      </c>
      <c r="F60" s="167">
        <v>580</v>
      </c>
      <c r="G60" s="167">
        <v>437</v>
      </c>
      <c r="H60" s="229">
        <v>368</v>
      </c>
      <c r="I60" s="229">
        <v>387</v>
      </c>
      <c r="J60" s="229">
        <v>330</v>
      </c>
    </row>
    <row r="61" spans="1:10" x14ac:dyDescent="0.25">
      <c r="A61" s="169"/>
      <c r="B61" s="171"/>
      <c r="C61" s="179"/>
      <c r="D61" s="179"/>
      <c r="H61" s="150"/>
      <c r="I61" s="150"/>
      <c r="J61" s="150"/>
    </row>
    <row r="62" spans="1:10" x14ac:dyDescent="0.25">
      <c r="A62" s="169" t="s">
        <v>185</v>
      </c>
      <c r="B62" s="171" t="s">
        <v>56</v>
      </c>
      <c r="C62" s="179">
        <v>209</v>
      </c>
      <c r="D62" s="179">
        <v>165</v>
      </c>
      <c r="E62" s="167">
        <v>168</v>
      </c>
      <c r="F62" s="167">
        <v>166</v>
      </c>
      <c r="G62" s="167">
        <v>122</v>
      </c>
      <c r="H62" s="229">
        <v>157</v>
      </c>
      <c r="I62" s="229">
        <v>99</v>
      </c>
      <c r="J62" s="229">
        <v>100</v>
      </c>
    </row>
    <row r="63" spans="1:10" x14ac:dyDescent="0.25">
      <c r="A63" s="169"/>
      <c r="B63" s="171" t="s">
        <v>93</v>
      </c>
      <c r="C63" s="179">
        <v>74</v>
      </c>
      <c r="D63" s="179">
        <v>65</v>
      </c>
      <c r="E63" s="167">
        <v>56</v>
      </c>
      <c r="F63" s="167">
        <v>40</v>
      </c>
      <c r="G63" s="167">
        <v>41</v>
      </c>
      <c r="H63" s="229">
        <v>42</v>
      </c>
      <c r="I63" s="229">
        <v>25</v>
      </c>
      <c r="J63" s="229">
        <v>17</v>
      </c>
    </row>
    <row r="64" spans="1:10" x14ac:dyDescent="0.25">
      <c r="A64" s="169"/>
      <c r="B64" s="171" t="s">
        <v>64</v>
      </c>
      <c r="C64" s="179">
        <v>135</v>
      </c>
      <c r="D64" s="179">
        <v>100</v>
      </c>
      <c r="E64" s="167">
        <v>112</v>
      </c>
      <c r="F64" s="167">
        <v>126</v>
      </c>
      <c r="G64" s="167">
        <v>81</v>
      </c>
      <c r="H64" s="229">
        <v>115</v>
      </c>
      <c r="I64" s="229">
        <v>74</v>
      </c>
      <c r="J64" s="229">
        <v>83</v>
      </c>
    </row>
    <row r="65" spans="1:10" x14ac:dyDescent="0.25">
      <c r="A65" s="169"/>
      <c r="B65" s="171"/>
      <c r="C65" s="179"/>
      <c r="D65" s="179"/>
      <c r="H65" s="150"/>
      <c r="I65" s="150"/>
      <c r="J65" s="150"/>
    </row>
    <row r="66" spans="1:10" x14ac:dyDescent="0.25">
      <c r="A66" s="169" t="s">
        <v>186</v>
      </c>
      <c r="B66" s="171" t="s">
        <v>56</v>
      </c>
      <c r="C66" s="179">
        <v>262</v>
      </c>
      <c r="D66" s="179">
        <v>294</v>
      </c>
      <c r="E66" s="167">
        <v>231</v>
      </c>
      <c r="F66" s="167">
        <v>254</v>
      </c>
      <c r="G66" s="167">
        <v>269</v>
      </c>
      <c r="H66" s="167">
        <v>228</v>
      </c>
      <c r="I66" s="167">
        <v>252</v>
      </c>
      <c r="J66" s="167">
        <v>256</v>
      </c>
    </row>
    <row r="67" spans="1:10" x14ac:dyDescent="0.25">
      <c r="A67" s="169"/>
      <c r="B67" s="171" t="s">
        <v>93</v>
      </c>
      <c r="C67" s="179">
        <v>219</v>
      </c>
      <c r="D67" s="179">
        <v>184</v>
      </c>
      <c r="E67" s="167">
        <v>178</v>
      </c>
      <c r="F67" s="167">
        <v>185</v>
      </c>
      <c r="G67" s="167">
        <v>210</v>
      </c>
      <c r="H67" s="167">
        <v>164</v>
      </c>
      <c r="I67" s="167">
        <v>181</v>
      </c>
      <c r="J67" s="167">
        <v>172</v>
      </c>
    </row>
    <row r="68" spans="1:10" x14ac:dyDescent="0.25">
      <c r="A68" s="169"/>
      <c r="B68" s="171" t="s">
        <v>64</v>
      </c>
      <c r="C68" s="179">
        <v>43</v>
      </c>
      <c r="D68" s="179">
        <v>110</v>
      </c>
      <c r="E68" s="167">
        <v>53</v>
      </c>
      <c r="F68" s="167">
        <v>69</v>
      </c>
      <c r="G68" s="167">
        <v>59</v>
      </c>
      <c r="H68" s="167">
        <v>64</v>
      </c>
      <c r="I68" s="167">
        <v>71</v>
      </c>
      <c r="J68" s="167">
        <v>84</v>
      </c>
    </row>
    <row r="69" spans="1:10" x14ac:dyDescent="0.25">
      <c r="A69" s="169"/>
      <c r="B69" s="171"/>
      <c r="C69" s="179"/>
      <c r="D69" s="179"/>
    </row>
    <row r="70" spans="1:10" x14ac:dyDescent="0.25">
      <c r="A70" s="169" t="s">
        <v>187</v>
      </c>
      <c r="B70" s="171" t="s">
        <v>56</v>
      </c>
      <c r="C70" s="179">
        <v>367</v>
      </c>
      <c r="D70" s="179">
        <v>464</v>
      </c>
      <c r="E70" s="167">
        <v>461</v>
      </c>
      <c r="F70" s="167">
        <v>438</v>
      </c>
      <c r="G70" s="167">
        <v>453</v>
      </c>
      <c r="H70" s="167">
        <v>418</v>
      </c>
      <c r="I70" s="167">
        <v>317</v>
      </c>
      <c r="J70" s="167">
        <v>338</v>
      </c>
    </row>
    <row r="71" spans="1:10" x14ac:dyDescent="0.25">
      <c r="A71" s="169"/>
      <c r="B71" s="171" t="s">
        <v>93</v>
      </c>
      <c r="C71" s="179">
        <v>211</v>
      </c>
      <c r="D71" s="179">
        <v>290</v>
      </c>
      <c r="E71" s="167">
        <v>247</v>
      </c>
      <c r="F71" s="167">
        <v>243</v>
      </c>
      <c r="G71" s="167">
        <v>260</v>
      </c>
      <c r="H71" s="167">
        <v>239</v>
      </c>
      <c r="I71" s="167">
        <v>159</v>
      </c>
      <c r="J71" s="167">
        <v>162</v>
      </c>
    </row>
    <row r="72" spans="1:10" x14ac:dyDescent="0.25">
      <c r="A72" s="169"/>
      <c r="B72" s="171" t="s">
        <v>64</v>
      </c>
      <c r="C72" s="179">
        <v>156</v>
      </c>
      <c r="D72" s="179">
        <v>174</v>
      </c>
      <c r="E72" s="167">
        <v>214</v>
      </c>
      <c r="F72" s="167">
        <v>195</v>
      </c>
      <c r="G72" s="167">
        <v>193</v>
      </c>
      <c r="H72" s="167">
        <v>179</v>
      </c>
      <c r="I72" s="167">
        <v>158</v>
      </c>
      <c r="J72" s="167">
        <v>176</v>
      </c>
    </row>
    <row r="73" spans="1:10" x14ac:dyDescent="0.25">
      <c r="A73" s="169"/>
      <c r="B73" s="171"/>
      <c r="C73" s="179"/>
      <c r="D73" s="179"/>
    </row>
    <row r="74" spans="1:10" x14ac:dyDescent="0.25">
      <c r="A74" s="169" t="s">
        <v>188</v>
      </c>
      <c r="B74" s="171" t="s">
        <v>56</v>
      </c>
      <c r="C74" s="179">
        <v>205</v>
      </c>
      <c r="D74" s="179">
        <v>205</v>
      </c>
      <c r="E74" s="167">
        <v>238</v>
      </c>
      <c r="F74" s="167">
        <v>229</v>
      </c>
      <c r="G74" s="167">
        <v>189</v>
      </c>
      <c r="H74" s="167">
        <v>164</v>
      </c>
      <c r="I74" s="167">
        <v>112</v>
      </c>
      <c r="J74" s="167">
        <v>132</v>
      </c>
    </row>
    <row r="75" spans="1:10" x14ac:dyDescent="0.25">
      <c r="A75" s="169"/>
      <c r="B75" s="171" t="s">
        <v>93</v>
      </c>
      <c r="C75" s="179">
        <v>119</v>
      </c>
      <c r="D75" s="179">
        <v>115</v>
      </c>
      <c r="E75" s="167">
        <v>104</v>
      </c>
      <c r="F75" s="167">
        <v>120</v>
      </c>
      <c r="G75" s="167">
        <v>97</v>
      </c>
      <c r="H75" s="167">
        <v>90</v>
      </c>
      <c r="I75" s="167">
        <v>53</v>
      </c>
      <c r="J75" s="167">
        <v>71</v>
      </c>
    </row>
    <row r="76" spans="1:10" x14ac:dyDescent="0.25">
      <c r="A76" s="169"/>
      <c r="B76" s="171" t="s">
        <v>64</v>
      </c>
      <c r="C76" s="179">
        <v>86</v>
      </c>
      <c r="D76" s="179">
        <v>90</v>
      </c>
      <c r="E76" s="167">
        <v>134</v>
      </c>
      <c r="F76" s="167">
        <v>109</v>
      </c>
      <c r="G76" s="167">
        <v>92</v>
      </c>
      <c r="H76" s="167">
        <v>74</v>
      </c>
      <c r="I76" s="167">
        <v>59</v>
      </c>
      <c r="J76" s="167">
        <v>61</v>
      </c>
    </row>
    <row r="77" spans="1:10" x14ac:dyDescent="0.25">
      <c r="A77" s="169"/>
      <c r="B77" s="171"/>
      <c r="C77" s="179"/>
      <c r="D77" s="179"/>
    </row>
    <row r="78" spans="1:10" x14ac:dyDescent="0.25">
      <c r="A78" s="169" t="s">
        <v>116</v>
      </c>
      <c r="B78" s="171" t="s">
        <v>56</v>
      </c>
      <c r="C78" s="179">
        <v>547</v>
      </c>
      <c r="D78" s="179">
        <v>629</v>
      </c>
      <c r="E78" s="167">
        <v>534</v>
      </c>
      <c r="F78" s="167">
        <v>590</v>
      </c>
      <c r="G78" s="167">
        <v>501</v>
      </c>
      <c r="H78" s="167">
        <v>591</v>
      </c>
      <c r="I78" s="167">
        <v>516</v>
      </c>
      <c r="J78" s="167">
        <v>579</v>
      </c>
    </row>
    <row r="79" spans="1:10" x14ac:dyDescent="0.25">
      <c r="A79" s="169"/>
      <c r="B79" s="171" t="s">
        <v>93</v>
      </c>
      <c r="C79" s="179">
        <v>149</v>
      </c>
      <c r="D79" s="179">
        <v>132</v>
      </c>
      <c r="E79" s="167">
        <v>137</v>
      </c>
      <c r="F79" s="167">
        <v>123</v>
      </c>
      <c r="G79" s="167">
        <v>127</v>
      </c>
      <c r="H79" s="167">
        <v>132</v>
      </c>
      <c r="I79" s="167">
        <v>115</v>
      </c>
      <c r="J79" s="167">
        <v>122</v>
      </c>
    </row>
    <row r="80" spans="1:10" x14ac:dyDescent="0.25">
      <c r="A80" s="169"/>
      <c r="B80" s="171" t="s">
        <v>64</v>
      </c>
      <c r="C80" s="179">
        <v>398</v>
      </c>
      <c r="D80" s="179">
        <v>497</v>
      </c>
      <c r="E80" s="167">
        <v>397</v>
      </c>
      <c r="F80" s="167">
        <v>467</v>
      </c>
      <c r="G80" s="167">
        <v>374</v>
      </c>
      <c r="H80" s="167">
        <v>459</v>
      </c>
      <c r="I80" s="167">
        <v>401</v>
      </c>
      <c r="J80" s="167">
        <v>457</v>
      </c>
    </row>
    <row r="81" spans="1:10" x14ac:dyDescent="0.25">
      <c r="A81" s="169"/>
      <c r="B81" s="171"/>
      <c r="C81" s="179"/>
      <c r="D81" s="179"/>
    </row>
    <row r="82" spans="1:10" x14ac:dyDescent="0.25">
      <c r="A82" s="169" t="s">
        <v>117</v>
      </c>
      <c r="B82" s="171" t="s">
        <v>56</v>
      </c>
      <c r="C82" s="179">
        <v>118</v>
      </c>
      <c r="D82" s="179">
        <v>101</v>
      </c>
      <c r="E82" s="167">
        <v>129</v>
      </c>
      <c r="F82" s="167">
        <v>159</v>
      </c>
      <c r="G82" s="167">
        <v>73</v>
      </c>
      <c r="H82" s="167">
        <v>102</v>
      </c>
      <c r="I82" s="167">
        <v>105</v>
      </c>
      <c r="J82" s="167">
        <v>88</v>
      </c>
    </row>
    <row r="83" spans="1:10" x14ac:dyDescent="0.25">
      <c r="A83" s="169"/>
      <c r="B83" s="171" t="s">
        <v>93</v>
      </c>
      <c r="C83" s="179">
        <v>67</v>
      </c>
      <c r="D83" s="179">
        <v>64</v>
      </c>
      <c r="E83" s="167">
        <v>70</v>
      </c>
      <c r="F83" s="167">
        <v>81</v>
      </c>
      <c r="G83" s="167">
        <v>39</v>
      </c>
      <c r="H83" s="167">
        <v>63</v>
      </c>
      <c r="I83" s="167">
        <v>75</v>
      </c>
      <c r="J83" s="167">
        <v>48</v>
      </c>
    </row>
    <row r="84" spans="1:10" x14ac:dyDescent="0.25">
      <c r="A84" s="169"/>
      <c r="B84" s="171" t="s">
        <v>64</v>
      </c>
      <c r="C84" s="179">
        <v>51</v>
      </c>
      <c r="D84" s="179">
        <v>37</v>
      </c>
      <c r="E84" s="167">
        <v>59</v>
      </c>
      <c r="F84" s="167">
        <v>78</v>
      </c>
      <c r="G84" s="167">
        <v>34</v>
      </c>
      <c r="H84" s="167">
        <v>39</v>
      </c>
      <c r="I84" s="167">
        <v>30</v>
      </c>
      <c r="J84" s="167">
        <v>40</v>
      </c>
    </row>
    <row r="85" spans="1:10" x14ac:dyDescent="0.25">
      <c r="A85" s="169"/>
      <c r="B85" s="175"/>
      <c r="C85" s="169"/>
      <c r="D85"/>
    </row>
    <row r="86" spans="1:10" ht="29.25" customHeight="1" x14ac:dyDescent="0.25">
      <c r="A86" s="308" t="s">
        <v>192</v>
      </c>
      <c r="B86" s="308"/>
      <c r="C86" s="308"/>
      <c r="D86" s="308"/>
      <c r="E86" s="308"/>
      <c r="F86" s="308"/>
      <c r="G86" s="308"/>
    </row>
    <row r="87" spans="1:10" ht="32.25" customHeight="1" x14ac:dyDescent="0.25">
      <c r="A87" s="309" t="s">
        <v>193</v>
      </c>
      <c r="B87" s="309"/>
      <c r="C87" s="309"/>
      <c r="D87" s="309"/>
      <c r="E87" s="309"/>
      <c r="F87" s="309"/>
      <c r="G87" s="309"/>
    </row>
  </sheetData>
  <customSheetViews>
    <customSheetView guid="{A6D40BA3-20D9-4DE7-BC3B-7D9DCD7D95E8}">
      <selection activeCell="J42" sqref="J42:J84"/>
      <pageMargins left="0.45" right="0.45" top="0.75" bottom="0.75" header="0.3" footer="0.3"/>
      <pageSetup paperSize="9" scale="95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80" topLeftCell="A16">
      <selection activeCell="F42" sqref="F42"/>
      <pageMargins left="0.45" right="0.45" top="0.75" bottom="0.75" header="0.3" footer="0.3"/>
      <pageSetup paperSize="9" scale="95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>
      <rowBreaks count="1" manualBreakCount="1">
        <brk id="39" max="16383" man="1"/>
      </rowBreaks>
      <pageMargins left="0.45" right="0.45" top="0.75" bottom="0.75" header="0.3" footer="0.3"/>
      <pageSetup paperSize="9" scale="95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80" topLeftCell="A16">
      <selection activeCell="F42" sqref="F42"/>
      <pageMargins left="0.45" right="0.45" top="0.75" bottom="0.75" header="0.3" footer="0.3"/>
      <pageSetup paperSize="9" scale="95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topLeftCell="A34">
      <selection activeCell="D42" sqref="D42:D84"/>
      <pageMargins left="0.7" right="0.7" top="0.75" bottom="0.75" header="0.3" footer="0.3"/>
    </customSheetView>
    <customSheetView guid="{F2715F1B-E1E2-409D-96D4-E60E50886816}" topLeftCell="A31">
      <selection activeCell="A43" sqref="A43"/>
      <pageMargins left="0.7" right="0.7" top="0.75" bottom="0.75" header="0.3" footer="0.3"/>
    </customSheetView>
    <customSheetView guid="{288FA62F-58E0-458A-BFB3-4CEDEB65DD1E}" showPageBreaks="1">
      <selection activeCell="K22" sqref="K22"/>
      <pageMargins left="0.45" right="0.45" top="0.75" bottom="0.75" header="0.3" footer="0.3"/>
      <pageSetup paperSize="9" scale="95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selection activeCell="A2" sqref="A2"/>
      <pageMargins left="0.45" right="0.45" top="0.75" bottom="0.75" header="0.3" footer="0.3"/>
      <pageSetup paperSize="9" orientation="portrait" r:id="rId6"/>
      <headerFoot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selection activeCell="A2" sqref="A2"/>
      <pageMargins left="0.45" right="0.45" top="0.75" bottom="0.75" header="0.3" footer="0.3"/>
      <pageSetup paperSize="9" orientation="portrait" r:id="rId7"/>
      <headerFooter>
        <oddFooter>&amp;L&amp;"Arial,Regular"&amp;8Statistički godišnjak Republike Srpske 2013&amp;C&amp;"Arial,Regular"&amp;8Str. &amp;P od &amp;N</oddFooter>
      </headerFooter>
    </customSheetView>
    <customSheetView guid="{78BB77CA-D0F6-45D7-9215-A1F9DF4B1E1C}" showPageBreaks="1">
      <selection activeCell="G4" sqref="G4"/>
      <pageMargins left="0.45" right="0.45" top="0.75" bottom="0.75" header="0.3" footer="0.3"/>
      <pageSetup paperSize="9" orientation="portrait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selection activeCell="A2" sqref="A2"/>
      <pageMargins left="0.45" right="0.45" top="0.75" bottom="0.75" header="0.3" footer="0.3"/>
      <pageSetup paperSize="0" orientation="portrait" horizontalDpi="0" verticalDpi="0" copies="0" r:id="rId9"/>
      <headerFooter>
        <oddFooter>&amp;L&amp;"Arial,Regular"&amp;8Statistički godišnjak Republike Srpske 2013&amp;C&amp;"Arial,Regular"&amp;8Str. &amp;P od &amp;N</oddFooter>
      </headerFooter>
    </customSheetView>
    <customSheetView guid="{6A1BDF1B-D2B3-4A53-B4B1-90E7BCBA1E11}">
      <selection activeCell="A2" sqref="A2"/>
      <pageMargins left="0.45" right="0.45" top="0.75" bottom="0.75" header="0.3" footer="0.3"/>
      <pageSetup paperSize="0" orientation="portrait" horizontalDpi="0" verticalDpi="0" copies="0" r:id="rId10"/>
      <headerFooter>
        <oddFooter>&amp;L&amp;"Arial,Regular"&amp;8Statistički godišnjak Republike Srpske 2013&amp;C&amp;"Arial,Regular"&amp;8Str. &amp;P od &amp;N</oddFooter>
      </headerFooter>
    </customSheetView>
    <customSheetView guid="{F9D82844-4139-468A-8466-F145CA6FC21C}" topLeftCell="A13">
      <selection activeCell="A28" sqref="A28"/>
      <pageMargins left="0.7" right="0.7" top="0.75" bottom="0.75" header="0.3" footer="0.3"/>
    </customSheetView>
    <customSheetView guid="{BDC7B9A6-4F90-401F-A3E5-E1674ACEBA0B}">
      <selection activeCell="A2" sqref="A2"/>
      <pageMargins left="0.45" right="0.45" top="0.75" bottom="0.75" header="0.3" footer="0.3"/>
      <pageSetup paperSize="9" orientation="portrait" r:id="rId11"/>
      <headerFoot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selection activeCell="J13" sqref="J13"/>
      <pageMargins left="0.45" right="0.45" top="0.75" bottom="0.75" header="0.3" footer="0.3"/>
      <pageSetup paperSize="9" orientation="portrait" r:id="rId12"/>
      <headerFooter>
        <oddFooter>&amp;L&amp;"Arial,Regular"&amp;8Statistički godišnjak Republike Srpske 2013&amp;C&amp;"Arial,Regular"&amp;8Str. &amp;P od &amp;N</oddFooter>
      </headerFooter>
    </customSheetView>
    <customSheetView guid="{A16C295C-24B5-4BD8-8C6B-BB65E10FED4F}" topLeftCell="A31">
      <selection activeCell="A43" sqref="A43"/>
      <pageMargins left="0.7" right="0.7" top="0.75" bottom="0.75" header="0.3" footer="0.3"/>
    </customSheetView>
    <customSheetView guid="{BD599156-5180-4B35-913C-11D9656AD560}" topLeftCell="A46">
      <selection activeCell="H42" sqref="H42:H84"/>
      <pageMargins left="0.45" right="0.45" top="0.75" bottom="0.75" header="0.3" footer="0.3"/>
      <pageSetup paperSize="9" scale="95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topLeftCell="A4">
      <selection activeCell="J42" sqref="J42:J84"/>
      <pageMargins left="0.45" right="0.45" top="0.75" bottom="0.75" header="0.3" footer="0.3"/>
      <pageSetup paperSize="9" scale="95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86:G86"/>
    <mergeCell ref="A87:G87"/>
  </mergeCells>
  <hyperlinks>
    <hyperlink ref="D2" location="'Lista tabela'!A1" display="Lista tabela"/>
  </hyperlinks>
  <pageMargins left="0.45" right="0.45" top="0.75" bottom="0.75" header="0.3" footer="0.3"/>
  <pageSetup paperSize="9" scale="95" orientation="portrait" r:id="rId15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37"/>
  <sheetViews>
    <sheetView zoomScaleNormal="100" workbookViewId="0"/>
  </sheetViews>
  <sheetFormatPr defaultColWidth="9.140625" defaultRowHeight="12" x14ac:dyDescent="0.2"/>
  <cols>
    <col min="1" max="1" width="11.7109375" style="2" customWidth="1"/>
    <col min="2" max="2" width="9.42578125" style="2" customWidth="1"/>
    <col min="3" max="3" width="10.28515625" style="2" customWidth="1"/>
    <col min="4" max="4" width="10.5703125" style="2" customWidth="1"/>
    <col min="5" max="5" width="9.7109375" style="2" customWidth="1"/>
    <col min="6" max="6" width="9.7109375" style="4" customWidth="1"/>
    <col min="7" max="7" width="10.5703125" style="2" customWidth="1"/>
    <col min="8" max="9" width="8.42578125" style="2" customWidth="1"/>
    <col min="10" max="10" width="10.570312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3" s="3" customFormat="1" x14ac:dyDescent="0.2">
      <c r="A1" s="13" t="s">
        <v>160</v>
      </c>
      <c r="B1" s="2"/>
      <c r="C1" s="2"/>
      <c r="D1" s="2"/>
      <c r="E1" s="2"/>
      <c r="F1" s="2"/>
      <c r="G1" s="2"/>
      <c r="H1" s="2"/>
      <c r="I1" s="2"/>
      <c r="J1" s="2"/>
    </row>
    <row r="2" spans="1:13" ht="15" customHeight="1" thickBot="1" x14ac:dyDescent="0.25">
      <c r="A2" s="7"/>
      <c r="F2" s="2"/>
      <c r="L2" s="2"/>
      <c r="M2" s="5" t="s">
        <v>32</v>
      </c>
    </row>
    <row r="3" spans="1:13" s="3" customFormat="1" ht="20.25" customHeight="1" thickTop="1" x14ac:dyDescent="0.25">
      <c r="A3" s="97"/>
      <c r="B3" s="270" t="s">
        <v>33</v>
      </c>
      <c r="C3" s="270"/>
      <c r="D3" s="270"/>
      <c r="E3" s="271" t="s">
        <v>44</v>
      </c>
      <c r="F3" s="271"/>
      <c r="G3" s="271"/>
      <c r="H3" s="270" t="s">
        <v>45</v>
      </c>
      <c r="I3" s="270"/>
      <c r="J3" s="270"/>
      <c r="K3" s="270" t="s">
        <v>34</v>
      </c>
      <c r="L3" s="270"/>
      <c r="M3" s="272"/>
    </row>
    <row r="4" spans="1:13" s="17" customFormat="1" ht="36" x14ac:dyDescent="0.25">
      <c r="A4" s="98"/>
      <c r="B4" s="26" t="s">
        <v>35</v>
      </c>
      <c r="C4" s="26" t="s">
        <v>36</v>
      </c>
      <c r="D4" s="26" t="s">
        <v>37</v>
      </c>
      <c r="E4" s="26" t="s">
        <v>38</v>
      </c>
      <c r="F4" s="26" t="s">
        <v>39</v>
      </c>
      <c r="G4" s="26" t="s">
        <v>40</v>
      </c>
      <c r="H4" s="26" t="s">
        <v>41</v>
      </c>
      <c r="I4" s="26" t="s">
        <v>39</v>
      </c>
      <c r="J4" s="26" t="s">
        <v>40</v>
      </c>
      <c r="K4" s="26" t="s">
        <v>42</v>
      </c>
      <c r="L4" s="26" t="s">
        <v>43</v>
      </c>
      <c r="M4" s="27" t="s">
        <v>251</v>
      </c>
    </row>
    <row r="5" spans="1:13" ht="15" customHeight="1" x14ac:dyDescent="0.2">
      <c r="A5" s="18" t="s">
        <v>2</v>
      </c>
      <c r="B5" s="45" t="s">
        <v>0</v>
      </c>
      <c r="C5" s="45" t="s">
        <v>0</v>
      </c>
      <c r="D5" s="45" t="s">
        <v>0</v>
      </c>
      <c r="E5" s="45">
        <v>687</v>
      </c>
      <c r="F5" s="45">
        <v>127753</v>
      </c>
      <c r="G5" s="45">
        <v>6586</v>
      </c>
      <c r="H5" s="45" t="s">
        <v>0</v>
      </c>
      <c r="I5" s="45" t="s">
        <v>0</v>
      </c>
      <c r="J5" s="45" t="s">
        <v>0</v>
      </c>
      <c r="K5" s="45">
        <v>28</v>
      </c>
      <c r="L5" s="2">
        <v>9487</v>
      </c>
      <c r="M5" s="8" t="s">
        <v>0</v>
      </c>
    </row>
    <row r="6" spans="1:13" ht="15" customHeight="1" x14ac:dyDescent="0.2">
      <c r="A6" s="16" t="s">
        <v>3</v>
      </c>
      <c r="B6" s="45" t="s">
        <v>0</v>
      </c>
      <c r="C6" s="45" t="s">
        <v>0</v>
      </c>
      <c r="D6" s="45" t="s">
        <v>0</v>
      </c>
      <c r="E6" s="45">
        <v>735</v>
      </c>
      <c r="F6" s="45">
        <v>127952</v>
      </c>
      <c r="G6" s="45">
        <v>6976</v>
      </c>
      <c r="H6" s="45">
        <v>98</v>
      </c>
      <c r="I6" s="45">
        <v>51908</v>
      </c>
      <c r="J6" s="45">
        <v>2812</v>
      </c>
      <c r="K6" s="45">
        <v>32</v>
      </c>
      <c r="L6" s="20" t="s">
        <v>27</v>
      </c>
      <c r="M6" s="8" t="s">
        <v>0</v>
      </c>
    </row>
    <row r="7" spans="1:13" ht="15" customHeight="1" x14ac:dyDescent="0.2">
      <c r="A7" s="16" t="s">
        <v>4</v>
      </c>
      <c r="B7" s="45" t="s">
        <v>0</v>
      </c>
      <c r="C7" s="45" t="s">
        <v>0</v>
      </c>
      <c r="D7" s="45" t="s">
        <v>0</v>
      </c>
      <c r="E7" s="45">
        <v>747</v>
      </c>
      <c r="F7" s="45">
        <v>125812</v>
      </c>
      <c r="G7" s="45">
        <v>6950</v>
      </c>
      <c r="H7" s="45">
        <v>100</v>
      </c>
      <c r="I7" s="45">
        <v>53340</v>
      </c>
      <c r="J7" s="58">
        <v>2738</v>
      </c>
      <c r="K7" s="58">
        <v>32</v>
      </c>
      <c r="L7" s="2">
        <v>12132</v>
      </c>
      <c r="M7" s="20" t="s">
        <v>28</v>
      </c>
    </row>
    <row r="8" spans="1:13" ht="15" customHeight="1" x14ac:dyDescent="0.2">
      <c r="A8" s="16" t="s">
        <v>24</v>
      </c>
      <c r="B8" s="45" t="s">
        <v>0</v>
      </c>
      <c r="C8" s="45" t="s">
        <v>0</v>
      </c>
      <c r="D8" s="45" t="s">
        <v>0</v>
      </c>
      <c r="E8" s="45">
        <v>769</v>
      </c>
      <c r="F8" s="45">
        <v>122209</v>
      </c>
      <c r="G8" s="45">
        <v>7060</v>
      </c>
      <c r="H8" s="45">
        <v>97</v>
      </c>
      <c r="I8" s="45">
        <v>54238</v>
      </c>
      <c r="J8" s="58">
        <v>2809</v>
      </c>
      <c r="K8" s="58">
        <v>32</v>
      </c>
      <c r="L8" s="2">
        <v>13883</v>
      </c>
      <c r="M8" s="20" t="s">
        <v>29</v>
      </c>
    </row>
    <row r="9" spans="1:13" ht="15" customHeight="1" x14ac:dyDescent="0.2">
      <c r="A9" s="16" t="s">
        <v>5</v>
      </c>
      <c r="B9" s="45" t="s">
        <v>0</v>
      </c>
      <c r="C9" s="45" t="s">
        <v>0</v>
      </c>
      <c r="D9" s="45" t="s">
        <v>0</v>
      </c>
      <c r="E9" s="45">
        <v>773</v>
      </c>
      <c r="F9" s="45">
        <v>119038</v>
      </c>
      <c r="G9" s="45">
        <v>7238</v>
      </c>
      <c r="H9" s="45">
        <v>94</v>
      </c>
      <c r="I9" s="45">
        <v>54340</v>
      </c>
      <c r="J9" s="58">
        <v>2902</v>
      </c>
      <c r="K9" s="58">
        <v>34</v>
      </c>
      <c r="L9" s="2">
        <v>15283</v>
      </c>
      <c r="M9" s="20" t="s">
        <v>30</v>
      </c>
    </row>
    <row r="10" spans="1:13" ht="15" customHeight="1" x14ac:dyDescent="0.2">
      <c r="A10" s="16" t="s">
        <v>25</v>
      </c>
      <c r="B10" s="45">
        <v>62</v>
      </c>
      <c r="C10" s="45">
        <v>5734</v>
      </c>
      <c r="D10" s="45">
        <v>827</v>
      </c>
      <c r="E10" s="45">
        <v>762</v>
      </c>
      <c r="F10" s="45">
        <v>114816</v>
      </c>
      <c r="G10" s="45">
        <v>6952</v>
      </c>
      <c r="H10" s="45">
        <v>93</v>
      </c>
      <c r="I10" s="45">
        <v>52293</v>
      </c>
      <c r="J10" s="58">
        <v>2892</v>
      </c>
      <c r="K10" s="58">
        <v>35</v>
      </c>
      <c r="L10" s="2">
        <v>16969</v>
      </c>
      <c r="M10" s="20" t="s">
        <v>31</v>
      </c>
    </row>
    <row r="11" spans="1:13" ht="15" customHeight="1" x14ac:dyDescent="0.2">
      <c r="A11" s="16" t="s">
        <v>6</v>
      </c>
      <c r="B11" s="58">
        <v>63</v>
      </c>
      <c r="C11" s="58">
        <v>5773</v>
      </c>
      <c r="D11" s="58">
        <v>807</v>
      </c>
      <c r="E11" s="58">
        <v>783</v>
      </c>
      <c r="F11" s="58">
        <v>114603</v>
      </c>
      <c r="G11" s="58">
        <v>6978</v>
      </c>
      <c r="H11" s="58">
        <v>90</v>
      </c>
      <c r="I11" s="58">
        <v>51948</v>
      </c>
      <c r="J11" s="58">
        <v>2892</v>
      </c>
      <c r="K11" s="58">
        <v>33</v>
      </c>
      <c r="L11" s="2">
        <v>18618</v>
      </c>
      <c r="M11" s="2">
        <v>1797</v>
      </c>
    </row>
    <row r="12" spans="1:13" ht="15" customHeight="1" x14ac:dyDescent="0.2">
      <c r="A12" s="16" t="s">
        <v>7</v>
      </c>
      <c r="B12" s="58">
        <v>63</v>
      </c>
      <c r="C12" s="58">
        <v>4618</v>
      </c>
      <c r="D12" s="58">
        <v>785</v>
      </c>
      <c r="E12" s="58">
        <v>781</v>
      </c>
      <c r="F12" s="58">
        <v>125256</v>
      </c>
      <c r="G12" s="58">
        <v>7678</v>
      </c>
      <c r="H12" s="58">
        <v>92</v>
      </c>
      <c r="I12" s="58">
        <v>51577</v>
      </c>
      <c r="J12" s="58">
        <v>2937</v>
      </c>
      <c r="K12" s="58">
        <v>39</v>
      </c>
      <c r="L12" s="2">
        <v>21717</v>
      </c>
      <c r="M12" s="2">
        <v>1962</v>
      </c>
    </row>
    <row r="13" spans="1:13" ht="15" customHeight="1" x14ac:dyDescent="0.2">
      <c r="A13" s="16" t="s">
        <v>8</v>
      </c>
      <c r="B13" s="58">
        <v>62</v>
      </c>
      <c r="C13" s="58">
        <v>4667</v>
      </c>
      <c r="D13" s="58">
        <v>793</v>
      </c>
      <c r="E13" s="58">
        <v>788</v>
      </c>
      <c r="F13" s="58">
        <v>122862</v>
      </c>
      <c r="G13" s="58">
        <v>7739</v>
      </c>
      <c r="H13" s="58">
        <v>91</v>
      </c>
      <c r="I13" s="58">
        <v>51556</v>
      </c>
      <c r="J13" s="45">
        <v>3011</v>
      </c>
      <c r="K13" s="58">
        <v>43</v>
      </c>
      <c r="L13" s="2">
        <v>24528</v>
      </c>
      <c r="M13" s="2">
        <v>2499</v>
      </c>
    </row>
    <row r="14" spans="1:13" ht="15" customHeight="1" x14ac:dyDescent="0.2">
      <c r="A14" s="16" t="s">
        <v>9</v>
      </c>
      <c r="B14" s="58">
        <v>66</v>
      </c>
      <c r="C14" s="58">
        <v>4713</v>
      </c>
      <c r="D14" s="58">
        <v>787</v>
      </c>
      <c r="E14" s="58">
        <v>790</v>
      </c>
      <c r="F14" s="58">
        <v>119852</v>
      </c>
      <c r="G14" s="58">
        <v>7746</v>
      </c>
      <c r="H14" s="58">
        <v>91</v>
      </c>
      <c r="I14" s="58">
        <v>50754</v>
      </c>
      <c r="J14" s="45">
        <v>3083</v>
      </c>
      <c r="K14" s="58">
        <v>64</v>
      </c>
      <c r="L14" s="2">
        <v>27421</v>
      </c>
      <c r="M14" s="2">
        <v>2603</v>
      </c>
    </row>
    <row r="15" spans="1:13" ht="15" customHeight="1" x14ac:dyDescent="0.2">
      <c r="A15" s="16" t="s">
        <v>10</v>
      </c>
      <c r="B15" s="58">
        <v>67</v>
      </c>
      <c r="C15" s="58">
        <v>5082</v>
      </c>
      <c r="D15" s="58">
        <v>818</v>
      </c>
      <c r="E15" s="58">
        <v>791</v>
      </c>
      <c r="F15" s="58">
        <v>116888</v>
      </c>
      <c r="G15" s="58">
        <v>7736</v>
      </c>
      <c r="H15" s="58">
        <v>92</v>
      </c>
      <c r="I15" s="58">
        <v>50858</v>
      </c>
      <c r="J15" s="45">
        <v>3098</v>
      </c>
      <c r="K15" s="58">
        <v>21</v>
      </c>
      <c r="L15" s="2">
        <v>32969</v>
      </c>
      <c r="M15" s="2">
        <v>2607</v>
      </c>
    </row>
    <row r="16" spans="1:13" ht="15" customHeight="1" x14ac:dyDescent="0.2">
      <c r="A16" s="16" t="s">
        <v>11</v>
      </c>
      <c r="B16" s="58">
        <v>68</v>
      </c>
      <c r="C16" s="58">
        <v>5502</v>
      </c>
      <c r="D16" s="58">
        <v>848</v>
      </c>
      <c r="E16" s="58">
        <v>788</v>
      </c>
      <c r="F16" s="58">
        <v>115430</v>
      </c>
      <c r="G16" s="58">
        <v>7765</v>
      </c>
      <c r="H16" s="58">
        <v>92</v>
      </c>
      <c r="I16" s="58">
        <v>48821</v>
      </c>
      <c r="J16" s="45">
        <v>3248</v>
      </c>
      <c r="K16" s="58">
        <v>25</v>
      </c>
      <c r="L16" s="2">
        <v>35099</v>
      </c>
      <c r="M16" s="2">
        <v>2614</v>
      </c>
    </row>
    <row r="17" spans="1:20" ht="15" customHeight="1" x14ac:dyDescent="0.2">
      <c r="A17" s="16" t="s">
        <v>12</v>
      </c>
      <c r="B17" s="58">
        <v>69</v>
      </c>
      <c r="C17" s="58">
        <v>6342</v>
      </c>
      <c r="D17" s="58">
        <v>918</v>
      </c>
      <c r="E17" s="58">
        <v>779</v>
      </c>
      <c r="F17" s="58">
        <v>113320</v>
      </c>
      <c r="G17" s="58">
        <v>7994</v>
      </c>
      <c r="H17" s="58">
        <v>93</v>
      </c>
      <c r="I17" s="58">
        <v>46938</v>
      </c>
      <c r="J17" s="45">
        <v>3309</v>
      </c>
      <c r="K17" s="58">
        <v>24</v>
      </c>
      <c r="L17" s="2">
        <v>41246</v>
      </c>
      <c r="M17" s="2">
        <v>2456</v>
      </c>
    </row>
    <row r="18" spans="1:20" ht="15" customHeight="1" x14ac:dyDescent="0.2">
      <c r="A18" s="16" t="s">
        <v>109</v>
      </c>
      <c r="B18" s="58">
        <v>78</v>
      </c>
      <c r="C18" s="58">
        <v>6583</v>
      </c>
      <c r="D18" s="58">
        <v>981</v>
      </c>
      <c r="E18" s="58">
        <v>754</v>
      </c>
      <c r="F18" s="58">
        <v>108736</v>
      </c>
      <c r="G18" s="58">
        <v>8223</v>
      </c>
      <c r="H18" s="58">
        <v>94</v>
      </c>
      <c r="I18" s="58">
        <v>48225</v>
      </c>
      <c r="J18" s="45">
        <v>3598</v>
      </c>
      <c r="K18" s="58">
        <v>26</v>
      </c>
      <c r="L18" s="2">
        <v>43928</v>
      </c>
      <c r="M18" s="2">
        <v>2617</v>
      </c>
    </row>
    <row r="19" spans="1:20" ht="15" customHeight="1" x14ac:dyDescent="0.2">
      <c r="A19" s="44" t="s">
        <v>110</v>
      </c>
      <c r="B19" s="58">
        <v>78</v>
      </c>
      <c r="C19" s="58">
        <v>6394</v>
      </c>
      <c r="D19" s="58">
        <v>991</v>
      </c>
      <c r="E19" s="58">
        <v>751</v>
      </c>
      <c r="F19" s="58">
        <v>105028</v>
      </c>
      <c r="G19" s="58">
        <v>8360</v>
      </c>
      <c r="H19" s="58">
        <v>94</v>
      </c>
      <c r="I19" s="58">
        <v>48788</v>
      </c>
      <c r="J19" s="45">
        <v>3768</v>
      </c>
      <c r="K19" s="58">
        <v>24</v>
      </c>
      <c r="L19" s="2">
        <v>45966</v>
      </c>
      <c r="M19" s="2">
        <v>2724</v>
      </c>
    </row>
    <row r="20" spans="1:20" ht="15" customHeight="1" x14ac:dyDescent="0.2">
      <c r="A20" s="44" t="s">
        <v>123</v>
      </c>
      <c r="B20" s="58">
        <v>82</v>
      </c>
      <c r="C20" s="58">
        <v>6732</v>
      </c>
      <c r="D20" s="58">
        <v>1018</v>
      </c>
      <c r="E20" s="58">
        <f>708+23</f>
        <v>731</v>
      </c>
      <c r="F20" s="58">
        <f>100966+410</f>
        <v>101376</v>
      </c>
      <c r="G20" s="58">
        <f>8370+85</f>
        <v>8455</v>
      </c>
      <c r="H20" s="58">
        <v>94</v>
      </c>
      <c r="I20" s="58">
        <v>50452</v>
      </c>
      <c r="J20" s="45">
        <v>3981</v>
      </c>
      <c r="K20" s="58">
        <v>24</v>
      </c>
      <c r="L20" s="2">
        <v>46547</v>
      </c>
      <c r="M20" s="2">
        <v>2789</v>
      </c>
    </row>
    <row r="21" spans="1:20" ht="15" customHeight="1" x14ac:dyDescent="0.2">
      <c r="A21" s="44" t="s">
        <v>128</v>
      </c>
      <c r="B21" s="58">
        <v>95</v>
      </c>
      <c r="C21" s="58">
        <v>7369</v>
      </c>
      <c r="D21" s="58">
        <v>1110</v>
      </c>
      <c r="E21" s="58">
        <f>704+23</f>
        <v>727</v>
      </c>
      <c r="F21" s="58">
        <f>98599+426</f>
        <v>99025</v>
      </c>
      <c r="G21" s="58">
        <f>8347+101</f>
        <v>8448</v>
      </c>
      <c r="H21" s="58">
        <v>94</v>
      </c>
      <c r="I21" s="58">
        <v>49367</v>
      </c>
      <c r="J21" s="45">
        <v>4013</v>
      </c>
      <c r="K21" s="58">
        <v>22</v>
      </c>
      <c r="L21" s="2">
        <v>44720</v>
      </c>
      <c r="M21" s="2">
        <v>2802</v>
      </c>
    </row>
    <row r="22" spans="1:20" ht="15" customHeight="1" x14ac:dyDescent="0.2">
      <c r="A22" s="138" t="s">
        <v>130</v>
      </c>
      <c r="B22" s="58">
        <v>99</v>
      </c>
      <c r="C22" s="58">
        <v>7599</v>
      </c>
      <c r="D22" s="58">
        <v>1156</v>
      </c>
      <c r="E22" s="58">
        <f>698+23</f>
        <v>721</v>
      </c>
      <c r="F22" s="58">
        <f>96524+408</f>
        <v>96932</v>
      </c>
      <c r="G22" s="58">
        <f>8439+96</f>
        <v>8535</v>
      </c>
      <c r="H22" s="58">
        <v>94</v>
      </c>
      <c r="I22" s="58">
        <v>46421</v>
      </c>
      <c r="J22" s="45">
        <v>3947</v>
      </c>
      <c r="K22" s="58">
        <v>21</v>
      </c>
      <c r="L22" s="2">
        <v>41988</v>
      </c>
      <c r="M22" s="2">
        <v>2821</v>
      </c>
    </row>
    <row r="23" spans="1:20" ht="15" customHeight="1" x14ac:dyDescent="0.2">
      <c r="A23" s="138" t="s">
        <v>176</v>
      </c>
      <c r="B23" s="58">
        <v>113</v>
      </c>
      <c r="C23" s="58">
        <v>8166</v>
      </c>
      <c r="D23" s="58">
        <v>1268</v>
      </c>
      <c r="E23" s="58">
        <v>720</v>
      </c>
      <c r="F23" s="58">
        <v>95639</v>
      </c>
      <c r="G23" s="58">
        <v>8138</v>
      </c>
      <c r="H23" s="58">
        <v>94</v>
      </c>
      <c r="I23" s="58">
        <v>43975</v>
      </c>
      <c r="J23" s="45">
        <v>3785</v>
      </c>
      <c r="K23" s="58">
        <v>20</v>
      </c>
      <c r="L23" s="2">
        <v>39735</v>
      </c>
      <c r="M23" s="2">
        <v>2833</v>
      </c>
    </row>
    <row r="24" spans="1:20" ht="15" customHeight="1" x14ac:dyDescent="0.2">
      <c r="A24" s="138" t="s">
        <v>179</v>
      </c>
      <c r="B24" s="58">
        <v>124</v>
      </c>
      <c r="C24" s="58">
        <v>9093</v>
      </c>
      <c r="D24" s="58">
        <v>1392</v>
      </c>
      <c r="E24" s="58">
        <v>708</v>
      </c>
      <c r="F24" s="58">
        <v>94064</v>
      </c>
      <c r="G24" s="58">
        <v>8181</v>
      </c>
      <c r="H24" s="58">
        <v>94</v>
      </c>
      <c r="I24" s="58">
        <v>42089</v>
      </c>
      <c r="J24" s="45">
        <v>3872</v>
      </c>
      <c r="K24" s="58">
        <v>21</v>
      </c>
      <c r="L24" s="2">
        <v>37390</v>
      </c>
      <c r="M24" s="2">
        <v>2924</v>
      </c>
    </row>
    <row r="25" spans="1:20" ht="15" customHeight="1" x14ac:dyDescent="0.2">
      <c r="A25" s="138" t="s">
        <v>180</v>
      </c>
      <c r="B25" s="58">
        <v>132</v>
      </c>
      <c r="C25" s="58">
        <v>9953</v>
      </c>
      <c r="D25" s="58">
        <v>1518</v>
      </c>
      <c r="E25" s="58">
        <v>701</v>
      </c>
      <c r="F25" s="58">
        <v>92683</v>
      </c>
      <c r="G25" s="58">
        <v>8179</v>
      </c>
      <c r="H25" s="58">
        <v>94</v>
      </c>
      <c r="I25" s="58">
        <v>41136</v>
      </c>
      <c r="J25" s="45">
        <v>3820</v>
      </c>
      <c r="K25" s="58">
        <v>21</v>
      </c>
      <c r="L25" s="2">
        <v>34792</v>
      </c>
      <c r="M25" s="2">
        <v>2775</v>
      </c>
    </row>
    <row r="26" spans="1:20" ht="15" customHeight="1" x14ac:dyDescent="0.2">
      <c r="A26" s="138" t="s">
        <v>194</v>
      </c>
      <c r="B26" s="58">
        <v>132</v>
      </c>
      <c r="C26" s="58">
        <v>10240</v>
      </c>
      <c r="D26" s="58">
        <v>1587</v>
      </c>
      <c r="E26" s="58">
        <v>692</v>
      </c>
      <c r="F26" s="58">
        <v>91370</v>
      </c>
      <c r="G26" s="58">
        <v>8194</v>
      </c>
      <c r="H26" s="58">
        <v>94</v>
      </c>
      <c r="I26" s="58">
        <v>39831</v>
      </c>
      <c r="J26" s="45">
        <v>3771</v>
      </c>
      <c r="K26" s="58">
        <v>21</v>
      </c>
      <c r="L26" s="2">
        <v>31850</v>
      </c>
      <c r="M26" s="2">
        <v>2736</v>
      </c>
    </row>
    <row r="27" spans="1:20" ht="15" customHeight="1" x14ac:dyDescent="0.2">
      <c r="A27" s="138" t="s">
        <v>195</v>
      </c>
      <c r="B27" s="2">
        <v>161</v>
      </c>
      <c r="C27" s="2">
        <v>12156</v>
      </c>
      <c r="D27" s="2">
        <v>1860</v>
      </c>
      <c r="E27" s="2">
        <v>687</v>
      </c>
      <c r="F27" s="4">
        <v>90003</v>
      </c>
      <c r="G27" s="2">
        <v>8217</v>
      </c>
      <c r="H27" s="2">
        <v>95</v>
      </c>
      <c r="I27" s="2">
        <v>38499</v>
      </c>
      <c r="J27" s="2">
        <v>3888</v>
      </c>
      <c r="K27" s="58">
        <v>21</v>
      </c>
      <c r="L27" s="2">
        <v>29006</v>
      </c>
      <c r="M27" s="2">
        <v>2810</v>
      </c>
    </row>
    <row r="28" spans="1:20" ht="15" customHeight="1" x14ac:dyDescent="0.2">
      <c r="A28" s="138" t="s">
        <v>201</v>
      </c>
      <c r="B28" s="2">
        <v>174</v>
      </c>
      <c r="C28" s="2">
        <v>13138</v>
      </c>
      <c r="D28" s="2">
        <v>1996</v>
      </c>
      <c r="E28" s="2">
        <v>686</v>
      </c>
      <c r="F28" s="4">
        <v>88331</v>
      </c>
      <c r="G28" s="2">
        <v>8212</v>
      </c>
      <c r="H28" s="2">
        <v>95</v>
      </c>
      <c r="I28" s="2">
        <v>37206</v>
      </c>
      <c r="J28" s="2">
        <v>3944</v>
      </c>
      <c r="K28" s="58">
        <v>20</v>
      </c>
      <c r="L28" s="2">
        <v>26980</v>
      </c>
      <c r="M28" s="2">
        <v>2795</v>
      </c>
    </row>
    <row r="29" spans="1:20" ht="15" customHeight="1" x14ac:dyDescent="0.2">
      <c r="A29" s="138" t="s">
        <v>235</v>
      </c>
      <c r="B29" s="2">
        <v>177</v>
      </c>
      <c r="C29" s="2">
        <v>11247</v>
      </c>
      <c r="D29" s="2">
        <v>2072</v>
      </c>
      <c r="E29" s="2">
        <v>676</v>
      </c>
      <c r="F29" s="4">
        <v>86774</v>
      </c>
      <c r="G29" s="2">
        <v>8199</v>
      </c>
      <c r="H29" s="2">
        <v>95</v>
      </c>
      <c r="I29" s="2">
        <v>36405</v>
      </c>
      <c r="J29" s="2">
        <v>3945</v>
      </c>
      <c r="K29" s="58">
        <v>20</v>
      </c>
      <c r="L29" s="2">
        <v>25735</v>
      </c>
      <c r="M29" s="2">
        <v>2660</v>
      </c>
    </row>
    <row r="30" spans="1:20" ht="15.75" customHeight="1" x14ac:dyDescent="0.2">
      <c r="A30" s="138" t="s">
        <v>237</v>
      </c>
      <c r="B30" s="2">
        <v>189</v>
      </c>
      <c r="C30" s="2">
        <v>14091</v>
      </c>
      <c r="D30" s="2">
        <v>2306</v>
      </c>
      <c r="E30" s="2">
        <v>671</v>
      </c>
      <c r="F30" s="4">
        <v>85533</v>
      </c>
      <c r="G30" s="2">
        <v>8177</v>
      </c>
      <c r="H30" s="2">
        <v>95</v>
      </c>
      <c r="I30" s="2">
        <v>35615</v>
      </c>
      <c r="J30" s="2">
        <v>3940</v>
      </c>
      <c r="K30" s="58">
        <v>19</v>
      </c>
      <c r="L30" s="2">
        <v>24807</v>
      </c>
      <c r="M30" s="2">
        <v>2722</v>
      </c>
    </row>
    <row r="31" spans="1:20" ht="15.75" customHeight="1" x14ac:dyDescent="0.2">
      <c r="A31" s="138" t="s">
        <v>239</v>
      </c>
      <c r="B31" s="2">
        <v>200</v>
      </c>
      <c r="C31" s="2">
        <v>15729</v>
      </c>
      <c r="D31" s="2">
        <v>2491</v>
      </c>
      <c r="E31" s="2">
        <v>668</v>
      </c>
      <c r="F31" s="4">
        <v>84643</v>
      </c>
      <c r="G31" s="2">
        <v>7724</v>
      </c>
      <c r="H31" s="2">
        <v>96</v>
      </c>
      <c r="I31" s="2">
        <v>34998</v>
      </c>
      <c r="J31" s="2">
        <v>4050</v>
      </c>
      <c r="K31" s="58">
        <v>18</v>
      </c>
      <c r="L31" s="2">
        <v>24267</v>
      </c>
      <c r="M31" s="2">
        <v>2981</v>
      </c>
    </row>
    <row r="32" spans="1:20" ht="14.25" customHeight="1" x14ac:dyDescent="0.2">
      <c r="A32" s="138" t="s">
        <v>263</v>
      </c>
      <c r="B32" s="2">
        <v>228</v>
      </c>
      <c r="C32" s="2">
        <v>16807</v>
      </c>
      <c r="D32" s="2">
        <v>2661</v>
      </c>
      <c r="E32" s="2">
        <v>664</v>
      </c>
      <c r="F32" s="4">
        <v>83708</v>
      </c>
      <c r="G32" s="2">
        <v>7878</v>
      </c>
      <c r="H32" s="2">
        <v>96</v>
      </c>
      <c r="I32" s="2">
        <v>34825</v>
      </c>
      <c r="J32" s="2">
        <v>3780</v>
      </c>
      <c r="K32" s="58">
        <v>18</v>
      </c>
      <c r="L32" s="2">
        <v>23709</v>
      </c>
      <c r="M32" s="42">
        <v>2907</v>
      </c>
      <c r="Q32" s="47"/>
      <c r="R32" s="47"/>
      <c r="S32" s="47"/>
      <c r="T32" s="263"/>
    </row>
    <row r="33" spans="1:20" ht="14.25" customHeight="1" x14ac:dyDescent="0.2">
      <c r="A33" s="138" t="s">
        <v>263</v>
      </c>
      <c r="K33" s="58"/>
      <c r="L33" s="2"/>
      <c r="M33" s="42"/>
      <c r="Q33" s="47"/>
      <c r="R33" s="47"/>
      <c r="S33" s="47"/>
      <c r="T33" s="263"/>
    </row>
    <row r="34" spans="1:20" ht="15" customHeight="1" x14ac:dyDescent="0.2">
      <c r="A34" s="166"/>
      <c r="B34" s="58"/>
      <c r="C34" s="58"/>
      <c r="D34" s="58"/>
      <c r="E34" s="58"/>
      <c r="F34" s="58"/>
      <c r="G34" s="58"/>
      <c r="H34" s="58"/>
      <c r="I34" s="58"/>
      <c r="J34" s="45"/>
      <c r="K34" s="58"/>
      <c r="L34" s="2"/>
    </row>
    <row r="35" spans="1:20" x14ac:dyDescent="0.2">
      <c r="A35" s="11" t="s">
        <v>148</v>
      </c>
    </row>
    <row r="36" spans="1:20" ht="45.75" customHeight="1" x14ac:dyDescent="0.2">
      <c r="A36" s="273" t="s">
        <v>257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273"/>
      <c r="M36" s="273"/>
    </row>
    <row r="37" spans="1:20" ht="12.75" x14ac:dyDescent="0.2">
      <c r="A37" s="241"/>
      <c r="B37" s="243"/>
      <c r="C37" s="243"/>
      <c r="D37" s="243"/>
      <c r="E37" s="243"/>
      <c r="F37" s="244"/>
      <c r="G37" s="243"/>
      <c r="H37" s="243"/>
      <c r="I37" s="243"/>
      <c r="J37" s="243"/>
      <c r="K37" s="243"/>
      <c r="L37" s="244"/>
      <c r="M37" s="243"/>
    </row>
  </sheetData>
  <customSheetViews>
    <customSheetView guid="{A6D40BA3-20D9-4DE7-BC3B-7D9DCD7D95E8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pane ySplit="4" topLeftCell="A5" activePane="bottomLeft" state="frozen"/>
      <selection pane="bottomLeft" activeCell="A29" sqref="A2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pane ySplit="4" topLeftCell="A5" activePane="bottomLeft" state="frozen"/>
      <selection pane="bottomLeft" activeCell="A29" sqref="A2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2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>
      <pane ySplit="4" topLeftCell="A5" activePane="bottomLeft" state="frozen"/>
      <selection pane="bottomLeft" activeCell="D34" sqref="D3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4" topLeftCell="A11" activePane="bottomLeft" state="frozen"/>
      <selection pane="bottomLeft" activeCell="K24" sqref="K24:M2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4" topLeftCell="A5" activePane="bottomLeft" state="frozen"/>
      <selection pane="bottomLeft" activeCell="B23" sqref="B23:J2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A24" sqref="A24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4" topLeftCell="A5" activePane="bottomLeft" state="frozen"/>
      <selection pane="bottomLeft" activeCell="D29" sqref="D29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20" showPageBreaks="1" showRuler="0">
      <pane ySplit="4" topLeftCell="A5" activePane="bottomLeft" state="frozen"/>
      <selection pane="bottomLeft" activeCell="G20" sqref="G20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11" activePane="bottomLeft" state="frozen"/>
      <selection pane="bottomLeft" activeCell="A18" sqref="A18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20">
      <pane ySplit="4" topLeftCell="A5" activePane="bottomLeft" state="frozen"/>
      <selection pane="bottomLeft" activeCell="K18" sqref="K18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pane ySplit="4" topLeftCell="A5" activePane="bottomLeft" state="frozen"/>
      <selection pane="bottomLeft" activeCell="C23" sqref="C23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20">
      <pane ySplit="4" topLeftCell="A5" activePane="bottomLeft" state="frozen"/>
      <selection pane="bottomLeft" activeCell="K22" sqref="K22:M23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>
      <pane ySplit="4" topLeftCell="A5" activePane="bottomLeft" state="frozen"/>
      <selection pane="bottomLeft" activeCell="B21" sqref="B21:J21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4" topLeftCell="A5" activePane="bottomLeft" state="frozen"/>
      <selection pane="bottomLeft" activeCell="F32" sqref="F32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>
      <pane ySplit="4" topLeftCell="A5" activePane="bottomLeft" state="frozen"/>
      <selection pane="bottomLeft" activeCell="B30" sqref="B30:M30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B3:D3"/>
    <mergeCell ref="E3:G3"/>
    <mergeCell ref="H3:J3"/>
    <mergeCell ref="K3:M3"/>
    <mergeCell ref="A36:M36"/>
  </mergeCells>
  <phoneticPr fontId="20" type="noConversion"/>
  <hyperlinks>
    <hyperlink ref="M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4"/>
  <sheetViews>
    <sheetView zoomScaleNormal="100" workbookViewId="0"/>
  </sheetViews>
  <sheetFormatPr defaultColWidth="9.140625" defaultRowHeight="12" x14ac:dyDescent="0.2"/>
  <cols>
    <col min="1" max="1" width="9.140625" style="2" customWidth="1"/>
    <col min="2" max="2" width="10.85546875" style="2" customWidth="1"/>
    <col min="3" max="4" width="13.140625" style="2" customWidth="1"/>
    <col min="5" max="5" width="10.85546875" style="2" customWidth="1"/>
    <col min="6" max="6" width="10.85546875" style="4" customWidth="1"/>
    <col min="7" max="7" width="15.42578125" style="2" customWidth="1"/>
    <col min="8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13" t="s">
        <v>215</v>
      </c>
      <c r="B1" s="2"/>
      <c r="C1" s="2"/>
      <c r="D1" s="2"/>
      <c r="E1" s="2"/>
      <c r="F1" s="2"/>
      <c r="I1" s="2"/>
      <c r="J1" s="2"/>
    </row>
    <row r="2" spans="1:12" ht="15" customHeight="1" thickBot="1" x14ac:dyDescent="0.25">
      <c r="A2" s="7"/>
      <c r="D2" s="5" t="s">
        <v>32</v>
      </c>
      <c r="F2" s="5"/>
      <c r="L2" s="2"/>
    </row>
    <row r="3" spans="1:12" ht="53.25" customHeight="1" thickTop="1" x14ac:dyDescent="0.2">
      <c r="A3" s="28"/>
      <c r="B3" s="25" t="s">
        <v>83</v>
      </c>
      <c r="C3" s="25" t="s">
        <v>94</v>
      </c>
      <c r="D3" s="242" t="s">
        <v>95</v>
      </c>
      <c r="E3" s="34"/>
      <c r="F3" s="34"/>
      <c r="K3" s="4"/>
      <c r="L3" s="2"/>
    </row>
    <row r="4" spans="1:12" ht="15" customHeight="1" x14ac:dyDescent="0.2">
      <c r="A4" s="140">
        <v>2015</v>
      </c>
      <c r="B4" s="58">
        <f>SUM(C4:D4)</f>
        <v>6062</v>
      </c>
      <c r="C4" s="58">
        <v>3032</v>
      </c>
      <c r="D4" s="58">
        <v>3030</v>
      </c>
      <c r="E4" s="12"/>
      <c r="F4" s="266"/>
      <c r="G4" s="266"/>
      <c r="H4" s="10"/>
      <c r="I4" s="9"/>
      <c r="J4" s="10"/>
      <c r="L4" s="2"/>
    </row>
    <row r="5" spans="1:12" ht="15" customHeight="1" x14ac:dyDescent="0.2">
      <c r="A5" s="140">
        <v>2016</v>
      </c>
      <c r="B5" s="58">
        <v>5474</v>
      </c>
      <c r="C5" s="58">
        <v>2607</v>
      </c>
      <c r="D5" s="58">
        <v>2867</v>
      </c>
      <c r="E5" s="12"/>
      <c r="F5" s="266"/>
      <c r="G5" s="266"/>
      <c r="H5" s="10"/>
      <c r="I5" s="9"/>
      <c r="J5" s="10"/>
      <c r="L5" s="2"/>
    </row>
    <row r="6" spans="1:12" ht="15" customHeight="1" x14ac:dyDescent="0.2">
      <c r="A6" s="140">
        <v>2017</v>
      </c>
      <c r="B6" s="58">
        <v>5081</v>
      </c>
      <c r="C6" s="58">
        <v>2562</v>
      </c>
      <c r="D6" s="58">
        <v>2519</v>
      </c>
      <c r="E6" s="12"/>
      <c r="F6" s="266"/>
      <c r="G6" s="266"/>
      <c r="H6" s="10"/>
      <c r="I6" s="9"/>
      <c r="J6" s="10"/>
      <c r="L6" s="2"/>
    </row>
    <row r="7" spans="1:12" ht="15" customHeight="1" x14ac:dyDescent="0.2">
      <c r="A7" s="140">
        <v>2018</v>
      </c>
      <c r="B7" s="58">
        <v>4564</v>
      </c>
      <c r="C7" s="58">
        <v>2622</v>
      </c>
      <c r="D7" s="58">
        <v>1942</v>
      </c>
      <c r="E7" s="12"/>
      <c r="F7" s="266"/>
      <c r="G7" s="266"/>
      <c r="H7" s="10"/>
      <c r="I7" s="9"/>
      <c r="J7" s="10"/>
      <c r="L7" s="2"/>
    </row>
    <row r="8" spans="1:12" ht="14.25" customHeight="1" x14ac:dyDescent="0.2">
      <c r="A8" s="140">
        <v>2019</v>
      </c>
      <c r="B8" s="8">
        <v>4144</v>
      </c>
      <c r="C8" s="8">
        <v>2360</v>
      </c>
      <c r="D8" s="8">
        <v>1784</v>
      </c>
      <c r="E8" s="12"/>
      <c r="F8" s="266"/>
      <c r="G8" s="266"/>
      <c r="H8" s="10"/>
      <c r="I8" s="9"/>
      <c r="J8" s="10"/>
      <c r="L8" s="2"/>
    </row>
    <row r="9" spans="1:12" ht="15" customHeight="1" x14ac:dyDescent="0.2">
      <c r="A9" s="140">
        <v>2020</v>
      </c>
      <c r="B9" s="8">
        <v>4184</v>
      </c>
      <c r="C9" s="8">
        <v>2429</v>
      </c>
      <c r="D9" s="8">
        <v>1755</v>
      </c>
      <c r="E9" s="12"/>
      <c r="F9" s="266"/>
      <c r="G9" s="266"/>
      <c r="H9" s="10"/>
      <c r="I9" s="9"/>
      <c r="J9" s="10"/>
      <c r="L9" s="2"/>
    </row>
    <row r="10" spans="1:12" ht="15" customHeight="1" x14ac:dyDescent="0.2">
      <c r="A10" s="140">
        <v>2021</v>
      </c>
      <c r="B10" s="8">
        <v>3585</v>
      </c>
      <c r="C10" s="8">
        <v>2049</v>
      </c>
      <c r="D10" s="8">
        <v>1536</v>
      </c>
      <c r="E10" s="12"/>
      <c r="F10" s="266"/>
      <c r="G10" s="266"/>
      <c r="H10" s="10"/>
      <c r="I10" s="9"/>
      <c r="J10" s="10"/>
      <c r="L10" s="2"/>
    </row>
    <row r="11" spans="1:12" ht="15" customHeight="1" x14ac:dyDescent="0.2">
      <c r="A11" s="140">
        <v>2022</v>
      </c>
      <c r="B11" s="8">
        <v>3386</v>
      </c>
      <c r="C11" s="8">
        <v>1907</v>
      </c>
      <c r="D11" s="8">
        <v>1479</v>
      </c>
      <c r="E11" s="12"/>
      <c r="F11" s="266"/>
      <c r="G11" s="266"/>
      <c r="H11" s="10"/>
      <c r="I11" s="9"/>
      <c r="J11" s="10"/>
      <c r="L11" s="2"/>
    </row>
    <row r="12" spans="1:12" ht="15" customHeight="1" x14ac:dyDescent="0.2">
      <c r="A12" s="140">
        <v>2023</v>
      </c>
      <c r="B12" s="8">
        <v>3102</v>
      </c>
      <c r="C12" s="8">
        <v>1646</v>
      </c>
      <c r="D12" s="8">
        <v>1456</v>
      </c>
      <c r="E12" s="12"/>
      <c r="F12" s="266"/>
      <c r="G12" s="266"/>
      <c r="H12" s="10"/>
      <c r="I12" s="9"/>
      <c r="J12" s="10"/>
      <c r="L12" s="2"/>
    </row>
    <row r="13" spans="1:12" ht="15" customHeight="1" x14ac:dyDescent="0.2">
      <c r="A13" s="140">
        <v>2024</v>
      </c>
      <c r="B13" s="8">
        <v>3035</v>
      </c>
      <c r="C13" s="8">
        <v>1761</v>
      </c>
      <c r="D13" s="8">
        <v>1274</v>
      </c>
      <c r="E13" s="12"/>
      <c r="F13" s="266"/>
      <c r="G13" s="266"/>
      <c r="H13" s="10"/>
      <c r="I13" s="9"/>
      <c r="J13" s="10"/>
      <c r="L13" s="2"/>
    </row>
    <row r="14" spans="1:12" x14ac:dyDescent="0.2">
      <c r="E14" s="4"/>
      <c r="F14" s="2"/>
      <c r="K14" s="4"/>
      <c r="L14" s="2"/>
    </row>
  </sheetData>
  <customSheetViews>
    <customSheetView guid="{A6D40BA3-20D9-4DE7-BC3B-7D9DCD7D95E8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3" topLeftCell="A4" activePane="bottomLeft" state="frozen"/>
      <selection pane="bottomLeft" activeCell="E13" sqref="E13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3" topLeftCell="A4" activePane="bottomLeft" state="frozen"/>
      <selection pane="bottomLeft" activeCell="A4" sqref="A4:IV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3" topLeftCell="A4" activePane="bottomLeft" state="frozen"/>
      <selection pane="bottomLeft" activeCell="A4" sqref="A4:IV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3" topLeftCell="A4" activePane="bottomLeft" state="frozen"/>
      <selection pane="bottomLeft" activeCell="B13" sqref="A13:IV13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3" topLeftCell="A4" activePane="bottomLeft" state="frozen"/>
      <selection pane="bottomLeft" activeCell="A4" sqref="A4:IV4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3" topLeftCell="A4" activePane="bottomLeft" state="frozen"/>
      <selection pane="bottomLeft" activeCell="B15" sqref="B15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pane ySplit="3" topLeftCell="A5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pane ySplit="3" topLeftCell="A5" activePane="bottomLeft" state="frozen"/>
      <selection pane="bottomLeft"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3" topLeftCell="A4" activePane="bottomLeft" state="frozen"/>
      <selection pane="bottomLeft" activeCell="A4" sqref="A4:IV4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3" topLeftCell="A4" activePane="bottomLeft" state="frozen"/>
      <selection pane="bottomLeft" activeCell="A4" sqref="A4:IV4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3" topLeftCell="A4" activePane="bottomLeft" state="frozen"/>
      <selection pane="bottomLeft" activeCell="F12" sqref="F12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ne ySplit="3" topLeftCell="A4" activePane="bottomLeft" state="frozen"/>
      <selection pane="bottomLeft" activeCell="B21" sqref="B21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/>
  </sheetViews>
  <sheetFormatPr defaultRowHeight="15" x14ac:dyDescent="0.25"/>
  <cols>
    <col min="1" max="1" width="11.42578125" customWidth="1"/>
    <col min="2" max="5" width="16" customWidth="1"/>
  </cols>
  <sheetData>
    <row r="1" spans="1:6" x14ac:dyDescent="0.25">
      <c r="A1" s="13" t="s">
        <v>214</v>
      </c>
    </row>
    <row r="2" spans="1:6" ht="15.75" thickBot="1" x14ac:dyDescent="0.3">
      <c r="A2" s="149"/>
      <c r="B2" s="150"/>
      <c r="E2" s="5" t="s">
        <v>32</v>
      </c>
    </row>
    <row r="3" spans="1:6" ht="28.5" customHeight="1" thickTop="1" x14ac:dyDescent="0.25">
      <c r="A3" s="310"/>
      <c r="B3" s="312" t="s">
        <v>178</v>
      </c>
      <c r="C3" s="312"/>
      <c r="D3" s="312" t="s">
        <v>171</v>
      </c>
      <c r="E3" s="313"/>
      <c r="F3" s="150"/>
    </row>
    <row r="4" spans="1:6" ht="20.25" customHeight="1" x14ac:dyDescent="0.25">
      <c r="A4" s="311"/>
      <c r="B4" s="151" t="s">
        <v>56</v>
      </c>
      <c r="C4" s="151" t="s">
        <v>64</v>
      </c>
      <c r="D4" s="151" t="s">
        <v>56</v>
      </c>
      <c r="E4" s="152" t="s">
        <v>64</v>
      </c>
      <c r="F4" s="150"/>
    </row>
    <row r="5" spans="1:6" ht="15" customHeight="1" x14ac:dyDescent="0.25">
      <c r="A5" s="138" t="s">
        <v>176</v>
      </c>
      <c r="B5" s="79">
        <v>2439</v>
      </c>
      <c r="C5" s="79">
        <v>1372</v>
      </c>
      <c r="D5" s="79">
        <v>43</v>
      </c>
      <c r="E5" s="79">
        <v>17</v>
      </c>
      <c r="F5" s="150"/>
    </row>
    <row r="6" spans="1:6" ht="15" customHeight="1" x14ac:dyDescent="0.25">
      <c r="A6" s="138" t="s">
        <v>179</v>
      </c>
      <c r="B6" s="79">
        <v>2690</v>
      </c>
      <c r="C6" s="79">
        <v>1565</v>
      </c>
      <c r="D6" s="79">
        <v>84</v>
      </c>
      <c r="E6" s="79">
        <v>34</v>
      </c>
      <c r="F6" s="150"/>
    </row>
    <row r="7" spans="1:6" ht="15" customHeight="1" x14ac:dyDescent="0.25">
      <c r="A7" s="138" t="s">
        <v>180</v>
      </c>
      <c r="B7" s="79">
        <v>2586</v>
      </c>
      <c r="C7" s="79">
        <v>1473</v>
      </c>
      <c r="D7" s="79">
        <v>95</v>
      </c>
      <c r="E7" s="79">
        <v>46</v>
      </c>
      <c r="F7" s="150"/>
    </row>
    <row r="8" spans="1:6" ht="15" customHeight="1" x14ac:dyDescent="0.25">
      <c r="A8" s="138" t="s">
        <v>194</v>
      </c>
      <c r="B8" s="79">
        <v>2244</v>
      </c>
      <c r="C8" s="79">
        <v>1272</v>
      </c>
      <c r="D8" s="79">
        <v>130</v>
      </c>
      <c r="E8" s="79">
        <v>60</v>
      </c>
      <c r="F8" s="150"/>
    </row>
    <row r="9" spans="1:6" ht="15" customHeight="1" x14ac:dyDescent="0.25">
      <c r="A9" s="138" t="s">
        <v>195</v>
      </c>
      <c r="B9" s="79">
        <v>2318</v>
      </c>
      <c r="C9" s="79">
        <v>1309</v>
      </c>
      <c r="D9" s="79">
        <v>119</v>
      </c>
      <c r="E9" s="79">
        <v>63</v>
      </c>
      <c r="F9" s="150"/>
    </row>
    <row r="10" spans="1:6" ht="15" customHeight="1" x14ac:dyDescent="0.25">
      <c r="A10" s="138" t="s">
        <v>201</v>
      </c>
      <c r="B10" s="79">
        <v>2295</v>
      </c>
      <c r="C10" s="79">
        <v>1281</v>
      </c>
      <c r="D10" s="79">
        <v>165</v>
      </c>
      <c r="E10" s="79">
        <v>94</v>
      </c>
      <c r="F10" s="150"/>
    </row>
    <row r="11" spans="1:6" ht="15" customHeight="1" x14ac:dyDescent="0.25">
      <c r="A11" s="138" t="s">
        <v>235</v>
      </c>
      <c r="B11" s="79">
        <v>2604</v>
      </c>
      <c r="C11" s="79">
        <v>1526</v>
      </c>
      <c r="D11" s="79">
        <v>184</v>
      </c>
      <c r="E11" s="79">
        <v>105</v>
      </c>
      <c r="F11" s="150"/>
    </row>
    <row r="12" spans="1:6" ht="15" customHeight="1" x14ac:dyDescent="0.25">
      <c r="A12" s="138" t="s">
        <v>237</v>
      </c>
      <c r="B12" s="79">
        <v>2491</v>
      </c>
      <c r="C12" s="79">
        <v>1531</v>
      </c>
      <c r="D12" s="79">
        <v>285</v>
      </c>
      <c r="E12" s="79">
        <v>167</v>
      </c>
      <c r="F12" s="150"/>
    </row>
    <row r="13" spans="1:6" ht="15" customHeight="1" x14ac:dyDescent="0.25">
      <c r="A13" s="138" t="s">
        <v>239</v>
      </c>
      <c r="B13" s="79">
        <v>2272</v>
      </c>
      <c r="C13" s="79">
        <v>1369</v>
      </c>
      <c r="D13" s="79">
        <v>235</v>
      </c>
      <c r="E13" s="79">
        <v>134</v>
      </c>
      <c r="F13" s="150"/>
    </row>
    <row r="14" spans="1:6" ht="15" customHeight="1" x14ac:dyDescent="0.25">
      <c r="A14" s="138" t="s">
        <v>263</v>
      </c>
      <c r="B14" s="79">
        <v>2365</v>
      </c>
      <c r="C14" s="79">
        <v>1505</v>
      </c>
      <c r="D14" s="79">
        <v>258</v>
      </c>
      <c r="E14" s="79">
        <v>136</v>
      </c>
      <c r="F14" s="150"/>
    </row>
  </sheetData>
  <customSheetViews>
    <customSheetView guid="{A6D40BA3-20D9-4DE7-BC3B-7D9DCD7D95E8}">
      <selection activeCell="A12" sqref="A12"/>
      <pageMargins left="0.15748031496062992" right="0.15748031496062992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selection activeCell="A15" sqref="A15"/>
      <pageMargins left="0.15748031496062992" right="0.15748031496062992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>
      <pageMargins left="0.15748031496062992" right="0.15748031496062992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selection activeCell="A15" sqref="A15"/>
      <pageMargins left="0.15748031496062992" right="0.15748031496062992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selection activeCell="B12" sqref="B12:F12"/>
      <pageMargins left="0.15748031496062992" right="0.15748031496062992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F2715F1B-E1E2-409D-96D4-E60E50886816}">
      <selection activeCell="A12" sqref="A12"/>
      <pageMargins left="0.15748031496062992" right="0.15748031496062992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88FA62F-58E0-458A-BFB3-4CEDEB65DD1E}">
      <selection activeCell="D18" sqref="D18"/>
      <pageMargins left="0.15748031496062992" right="0.15748031496062992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selection activeCell="B10" sqref="B10:E10"/>
      <pageMargins left="0.15748031496062992" right="0.15748031496062992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394FCDA9-B4F8-4660-ABEB-E047C94418D5}">
      <selection activeCell="C11" sqref="C11:D11"/>
      <pageMargins left="0.15748031496062992" right="0.15748031496062992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78BB77CA-D0F6-45D7-9215-A1F9DF4B1E1C}" showPageBreaks="1">
      <selection activeCell="A10" sqref="A10"/>
      <pageMargins left="0.15748031496062992" right="0.15748031496062992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BDC7B9A6-4F90-401F-A3E5-E1674ACEBA0B}">
      <selection activeCell="C11" sqref="C11:D11"/>
      <pageMargins left="0.15748031496062992" right="0.15748031496062992" top="0.74803149606299213" bottom="0.74803149606299213" header="0.31496062992125984" footer="0.31496062992125984"/>
      <pageSetup paperSize="9" orientation="landscape" r:id="rId11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8B2CB98E-AEFB-40EF-A7BC-C1216A86C213}">
      <selection activeCell="C11" sqref="C11:D11"/>
      <pageMargins left="0.15748031496062992" right="0.15748031496062992" top="0.74803149606299213" bottom="0.74803149606299213" header="0.31496062992125984" footer="0.31496062992125984"/>
      <pageSetup paperSize="9" orientation="landscape" r:id="rId12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A16C295C-24B5-4BD8-8C6B-BB65E10FED4F}">
      <selection activeCell="B13" sqref="B13:E13"/>
      <pageMargins left="0.15748031496062992" right="0.15748031496062992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>
      <selection activeCell="A12" sqref="A12"/>
      <pageMargins left="0.15748031496062992" right="0.15748031496062992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selection activeCell="A12" sqref="A12"/>
      <pageMargins left="0.15748031496062992" right="0.15748031496062992" top="0.74803149606299213" bottom="0.74803149606299213" header="0.31496062992125984" footer="0.31496062992125984"/>
      <pageSetup paperSize="9" orientation="landscape" r:id="rId1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C3"/>
    <mergeCell ref="D3:E3"/>
  </mergeCells>
  <hyperlinks>
    <hyperlink ref="E2" location="'Lista tabela'!A1" display="Lista tabela"/>
  </hyperlinks>
  <pageMargins left="0.15748031496062992" right="0.15748031496062992" top="0.74803149606299213" bottom="0.74803149606299213" header="0.31496062992125984" footer="0.31496062992125984"/>
  <pageSetup paperSize="9" orientation="landscape" r:id="rId1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Normal="100" workbookViewId="0"/>
  </sheetViews>
  <sheetFormatPr defaultColWidth="9.140625" defaultRowHeight="12" x14ac:dyDescent="0.2"/>
  <cols>
    <col min="1" max="1" width="44.140625" style="154" customWidth="1"/>
    <col min="2" max="21" width="7.28515625" style="154" customWidth="1"/>
    <col min="22" max="16384" width="9.140625" style="154"/>
  </cols>
  <sheetData>
    <row r="1" spans="1:21" x14ac:dyDescent="0.2">
      <c r="A1" s="153" t="s">
        <v>213</v>
      </c>
    </row>
    <row r="2" spans="1:21" ht="12.75" thickBot="1" x14ac:dyDescent="0.25">
      <c r="K2" s="5"/>
      <c r="L2" s="5"/>
      <c r="M2" s="5"/>
      <c r="N2" s="5"/>
      <c r="O2" s="5"/>
      <c r="P2" s="5"/>
      <c r="U2" s="5" t="s">
        <v>32</v>
      </c>
    </row>
    <row r="3" spans="1:21" ht="18" customHeight="1" thickTop="1" x14ac:dyDescent="0.2">
      <c r="A3" s="316" t="s">
        <v>72</v>
      </c>
      <c r="B3" s="227" t="s">
        <v>176</v>
      </c>
      <c r="C3" s="267"/>
      <c r="D3" s="227" t="s">
        <v>179</v>
      </c>
      <c r="E3" s="267"/>
      <c r="F3" s="227" t="s">
        <v>180</v>
      </c>
      <c r="G3" s="267"/>
      <c r="H3" s="227" t="s">
        <v>194</v>
      </c>
      <c r="I3" s="267"/>
      <c r="J3" s="227" t="s">
        <v>195</v>
      </c>
      <c r="K3" s="267"/>
      <c r="L3" s="227" t="s">
        <v>201</v>
      </c>
      <c r="M3" s="267"/>
      <c r="N3" s="227" t="s">
        <v>235</v>
      </c>
      <c r="O3" s="267"/>
      <c r="P3" s="228" t="s">
        <v>237</v>
      </c>
      <c r="Q3" s="227"/>
      <c r="R3" s="314" t="s">
        <v>239</v>
      </c>
      <c r="S3" s="315"/>
      <c r="T3" s="314" t="s">
        <v>263</v>
      </c>
      <c r="U3" s="315"/>
    </row>
    <row r="4" spans="1:21" ht="18" customHeight="1" x14ac:dyDescent="0.2">
      <c r="A4" s="317"/>
      <c r="B4" s="155" t="s">
        <v>172</v>
      </c>
      <c r="C4" s="155" t="s">
        <v>64</v>
      </c>
      <c r="D4" s="155" t="s">
        <v>172</v>
      </c>
      <c r="E4" s="156" t="s">
        <v>64</v>
      </c>
      <c r="F4" s="155" t="s">
        <v>172</v>
      </c>
      <c r="G4" s="156" t="s">
        <v>64</v>
      </c>
      <c r="H4" s="155" t="s">
        <v>172</v>
      </c>
      <c r="I4" s="156" t="s">
        <v>64</v>
      </c>
      <c r="J4" s="155" t="s">
        <v>172</v>
      </c>
      <c r="K4" s="156" t="s">
        <v>64</v>
      </c>
      <c r="L4" s="155" t="s">
        <v>172</v>
      </c>
      <c r="M4" s="156" t="s">
        <v>64</v>
      </c>
      <c r="N4" s="155" t="s">
        <v>172</v>
      </c>
      <c r="O4" s="156" t="s">
        <v>64</v>
      </c>
      <c r="P4" s="155" t="s">
        <v>172</v>
      </c>
      <c r="Q4" s="156" t="s">
        <v>64</v>
      </c>
      <c r="R4" s="155" t="s">
        <v>172</v>
      </c>
      <c r="S4" s="156" t="s">
        <v>64</v>
      </c>
      <c r="T4" s="155" t="s">
        <v>172</v>
      </c>
      <c r="U4" s="156" t="s">
        <v>64</v>
      </c>
    </row>
    <row r="5" spans="1:21" ht="17.25" customHeight="1" x14ac:dyDescent="0.2">
      <c r="A5" s="157" t="s">
        <v>82</v>
      </c>
      <c r="B5" s="158">
        <f>SUM(B6:B13)</f>
        <v>2439</v>
      </c>
      <c r="C5" s="158">
        <f>SUM(C6:C13)</f>
        <v>1372</v>
      </c>
      <c r="D5" s="79">
        <v>2690</v>
      </c>
      <c r="E5" s="79">
        <v>1565</v>
      </c>
      <c r="F5" s="79">
        <v>2586</v>
      </c>
      <c r="G5" s="79">
        <v>1473</v>
      </c>
      <c r="H5" s="154">
        <v>2244</v>
      </c>
      <c r="I5" s="154">
        <v>1272</v>
      </c>
      <c r="J5" s="154">
        <v>2318</v>
      </c>
      <c r="K5" s="154">
        <v>1309</v>
      </c>
      <c r="L5" s="79">
        <v>2295</v>
      </c>
      <c r="M5" s="79">
        <v>1281</v>
      </c>
      <c r="N5" s="79">
        <v>2604</v>
      </c>
      <c r="O5" s="79">
        <v>1526</v>
      </c>
      <c r="P5" s="154">
        <v>2491</v>
      </c>
      <c r="Q5" s="154">
        <v>1531</v>
      </c>
      <c r="R5" s="154">
        <v>2272</v>
      </c>
      <c r="S5" s="154">
        <v>1369</v>
      </c>
      <c r="T5" s="154">
        <v>2365</v>
      </c>
      <c r="U5" s="154">
        <v>1505</v>
      </c>
    </row>
    <row r="6" spans="1:21" ht="17.25" customHeight="1" x14ac:dyDescent="0.2">
      <c r="A6" s="146" t="s">
        <v>76</v>
      </c>
      <c r="B6" s="158">
        <v>901</v>
      </c>
      <c r="C6" s="158">
        <v>535</v>
      </c>
      <c r="D6" s="158">
        <v>934</v>
      </c>
      <c r="E6" s="158">
        <v>567</v>
      </c>
      <c r="F6" s="158">
        <v>1117</v>
      </c>
      <c r="G6" s="158">
        <v>664</v>
      </c>
      <c r="H6" s="154">
        <v>955</v>
      </c>
      <c r="I6" s="154">
        <v>543</v>
      </c>
      <c r="J6" s="154">
        <v>1064</v>
      </c>
      <c r="K6" s="154">
        <v>611</v>
      </c>
      <c r="L6" s="154">
        <v>944</v>
      </c>
      <c r="M6" s="154">
        <v>574</v>
      </c>
      <c r="N6" s="154">
        <v>1145</v>
      </c>
      <c r="O6" s="154">
        <v>692</v>
      </c>
      <c r="P6" s="154">
        <v>1063</v>
      </c>
      <c r="Q6" s="154">
        <v>662</v>
      </c>
      <c r="R6" s="154">
        <v>926</v>
      </c>
      <c r="S6" s="154">
        <v>563</v>
      </c>
      <c r="T6" s="154">
        <v>1124</v>
      </c>
      <c r="U6" s="154">
        <v>726</v>
      </c>
    </row>
    <row r="7" spans="1:21" ht="17.25" customHeight="1" x14ac:dyDescent="0.2">
      <c r="A7" s="146" t="s">
        <v>77</v>
      </c>
      <c r="B7" s="158">
        <v>1189</v>
      </c>
      <c r="C7" s="158">
        <v>662</v>
      </c>
      <c r="D7" s="158">
        <v>1239</v>
      </c>
      <c r="E7" s="158">
        <v>722</v>
      </c>
      <c r="F7" s="158">
        <v>1087</v>
      </c>
      <c r="G7" s="158">
        <v>623</v>
      </c>
      <c r="H7" s="154">
        <v>991</v>
      </c>
      <c r="I7" s="154">
        <v>576</v>
      </c>
      <c r="J7" s="154">
        <v>962</v>
      </c>
      <c r="K7" s="154">
        <v>550</v>
      </c>
      <c r="L7" s="154">
        <v>1059</v>
      </c>
      <c r="M7" s="154">
        <v>564</v>
      </c>
      <c r="N7" s="154">
        <v>1221</v>
      </c>
      <c r="O7" s="154">
        <v>708</v>
      </c>
      <c r="P7" s="154">
        <v>1253</v>
      </c>
      <c r="Q7" s="154">
        <v>780</v>
      </c>
      <c r="R7" s="154">
        <v>1147</v>
      </c>
      <c r="S7" s="154">
        <v>692</v>
      </c>
      <c r="T7" s="154">
        <v>1072</v>
      </c>
      <c r="U7" s="154">
        <v>685</v>
      </c>
    </row>
    <row r="8" spans="1:21" ht="17.25" customHeight="1" x14ac:dyDescent="0.2">
      <c r="A8" s="29" t="s">
        <v>78</v>
      </c>
      <c r="B8" s="158">
        <v>33</v>
      </c>
      <c r="C8" s="158">
        <v>11</v>
      </c>
      <c r="D8" s="158">
        <v>28</v>
      </c>
      <c r="E8" s="158">
        <v>14</v>
      </c>
      <c r="F8" s="158">
        <v>38</v>
      </c>
      <c r="G8" s="158">
        <v>16</v>
      </c>
      <c r="H8" s="154">
        <v>27</v>
      </c>
      <c r="I8" s="154">
        <v>17</v>
      </c>
      <c r="J8" s="154">
        <v>41</v>
      </c>
      <c r="K8" s="154">
        <v>23</v>
      </c>
      <c r="L8" s="154">
        <v>43</v>
      </c>
      <c r="M8" s="154">
        <v>18</v>
      </c>
      <c r="N8" s="154">
        <v>32</v>
      </c>
      <c r="O8" s="154">
        <v>16</v>
      </c>
      <c r="P8" s="154">
        <v>24</v>
      </c>
      <c r="Q8" s="154">
        <v>11</v>
      </c>
      <c r="R8" s="154">
        <v>30</v>
      </c>
      <c r="S8" s="154">
        <v>15</v>
      </c>
      <c r="T8" s="154">
        <v>14</v>
      </c>
      <c r="U8" s="154">
        <v>7</v>
      </c>
    </row>
    <row r="9" spans="1:21" ht="17.25" customHeight="1" x14ac:dyDescent="0.2">
      <c r="A9" s="146" t="s">
        <v>79</v>
      </c>
      <c r="B9" s="158">
        <v>56</v>
      </c>
      <c r="C9" s="158">
        <v>26</v>
      </c>
      <c r="D9" s="158">
        <v>40</v>
      </c>
      <c r="E9" s="158">
        <v>23</v>
      </c>
      <c r="F9" s="158">
        <v>41</v>
      </c>
      <c r="G9" s="158">
        <v>18</v>
      </c>
      <c r="H9" s="154">
        <v>38</v>
      </c>
      <c r="I9" s="154">
        <v>14</v>
      </c>
      <c r="J9" s="154">
        <v>39</v>
      </c>
      <c r="K9" s="154">
        <v>21</v>
      </c>
      <c r="L9" s="154">
        <v>30</v>
      </c>
      <c r="M9" s="154">
        <v>15</v>
      </c>
      <c r="N9" s="154">
        <v>31</v>
      </c>
      <c r="O9" s="154">
        <v>18</v>
      </c>
      <c r="P9" s="154">
        <v>32</v>
      </c>
      <c r="Q9" s="154">
        <v>10</v>
      </c>
      <c r="R9" s="154">
        <v>27</v>
      </c>
      <c r="S9" s="154">
        <v>15</v>
      </c>
      <c r="T9" s="154">
        <v>26</v>
      </c>
      <c r="U9" s="154">
        <v>14</v>
      </c>
    </row>
    <row r="10" spans="1:21" ht="17.25" customHeight="1" x14ac:dyDescent="0.2">
      <c r="A10" s="146" t="s">
        <v>80</v>
      </c>
      <c r="B10" s="158">
        <v>75</v>
      </c>
      <c r="C10" s="158">
        <v>41</v>
      </c>
      <c r="D10" s="158">
        <v>123</v>
      </c>
      <c r="E10" s="158">
        <v>51</v>
      </c>
      <c r="F10" s="158">
        <v>132</v>
      </c>
      <c r="G10" s="158">
        <v>73</v>
      </c>
      <c r="H10" s="154">
        <v>83</v>
      </c>
      <c r="I10" s="154">
        <v>45</v>
      </c>
      <c r="J10" s="154">
        <v>64</v>
      </c>
      <c r="K10" s="154">
        <v>42</v>
      </c>
      <c r="L10" s="154">
        <v>61</v>
      </c>
      <c r="M10" s="154">
        <v>40</v>
      </c>
      <c r="N10" s="154">
        <v>77</v>
      </c>
      <c r="O10" s="154">
        <v>38</v>
      </c>
      <c r="P10" s="154">
        <v>37</v>
      </c>
      <c r="Q10" s="154">
        <v>23</v>
      </c>
      <c r="R10" s="154">
        <v>65</v>
      </c>
      <c r="S10" s="154">
        <v>36</v>
      </c>
      <c r="T10" s="154">
        <v>31</v>
      </c>
      <c r="U10" s="154">
        <v>20</v>
      </c>
    </row>
    <row r="11" spans="1:21" ht="17.25" customHeight="1" x14ac:dyDescent="0.2">
      <c r="A11" s="146" t="s">
        <v>173</v>
      </c>
      <c r="B11" s="158">
        <v>74</v>
      </c>
      <c r="C11" s="158">
        <v>43</v>
      </c>
      <c r="D11" s="158">
        <v>234</v>
      </c>
      <c r="E11" s="158">
        <v>147</v>
      </c>
      <c r="F11" s="158">
        <v>37</v>
      </c>
      <c r="G11" s="158">
        <v>15</v>
      </c>
      <c r="H11" s="154">
        <v>15</v>
      </c>
      <c r="I11" s="154">
        <v>6</v>
      </c>
      <c r="J11" s="154">
        <v>26</v>
      </c>
      <c r="K11" s="154">
        <v>10</v>
      </c>
      <c r="L11" s="154">
        <v>53</v>
      </c>
      <c r="M11" s="154">
        <v>20</v>
      </c>
      <c r="N11" s="154">
        <v>24</v>
      </c>
      <c r="O11" s="154">
        <v>17</v>
      </c>
      <c r="P11" s="154">
        <v>26</v>
      </c>
      <c r="Q11" s="154">
        <v>21</v>
      </c>
      <c r="R11" s="154">
        <v>30</v>
      </c>
      <c r="S11" s="154">
        <v>21</v>
      </c>
      <c r="T11" s="154">
        <v>30</v>
      </c>
      <c r="U11" s="154">
        <v>14</v>
      </c>
    </row>
    <row r="12" spans="1:21" ht="17.25" customHeight="1" x14ac:dyDescent="0.2">
      <c r="A12" s="159" t="s">
        <v>81</v>
      </c>
      <c r="B12" s="158">
        <v>20</v>
      </c>
      <c r="C12" s="158">
        <v>6</v>
      </c>
      <c r="D12" s="158">
        <v>27</v>
      </c>
      <c r="E12" s="158">
        <v>9</v>
      </c>
      <c r="F12" s="158">
        <v>72</v>
      </c>
      <c r="G12" s="158">
        <v>26</v>
      </c>
      <c r="H12" s="154">
        <v>72</v>
      </c>
      <c r="I12" s="154">
        <v>36</v>
      </c>
      <c r="J12" s="154">
        <v>81</v>
      </c>
      <c r="K12" s="154">
        <v>34</v>
      </c>
      <c r="L12" s="154">
        <v>76</v>
      </c>
      <c r="M12" s="154">
        <v>34</v>
      </c>
      <c r="N12" s="154">
        <v>51</v>
      </c>
      <c r="O12" s="154">
        <v>26</v>
      </c>
      <c r="P12" s="154">
        <v>25</v>
      </c>
      <c r="Q12" s="154">
        <v>13</v>
      </c>
      <c r="R12" s="154">
        <v>30</v>
      </c>
      <c r="S12" s="154">
        <v>20</v>
      </c>
      <c r="T12" s="154">
        <v>35</v>
      </c>
      <c r="U12" s="154">
        <v>25</v>
      </c>
    </row>
    <row r="13" spans="1:21" ht="17.25" customHeight="1" x14ac:dyDescent="0.2">
      <c r="A13" s="146" t="s">
        <v>174</v>
      </c>
      <c r="B13" s="158">
        <v>91</v>
      </c>
      <c r="C13" s="158">
        <v>48</v>
      </c>
      <c r="D13" s="158">
        <v>65</v>
      </c>
      <c r="E13" s="158">
        <v>32</v>
      </c>
      <c r="F13" s="158">
        <v>62</v>
      </c>
      <c r="G13" s="158">
        <v>38</v>
      </c>
      <c r="H13" s="154">
        <v>63</v>
      </c>
      <c r="I13" s="154">
        <v>35</v>
      </c>
      <c r="J13" s="154">
        <v>41</v>
      </c>
      <c r="K13" s="154">
        <v>18</v>
      </c>
      <c r="L13" s="154">
        <v>29</v>
      </c>
      <c r="M13" s="154">
        <v>16</v>
      </c>
      <c r="N13" s="154">
        <v>23</v>
      </c>
      <c r="O13" s="154">
        <v>11</v>
      </c>
      <c r="P13" s="154">
        <v>31</v>
      </c>
      <c r="Q13" s="154">
        <v>11</v>
      </c>
      <c r="R13" s="154">
        <v>17</v>
      </c>
      <c r="S13" s="154">
        <v>7</v>
      </c>
      <c r="T13" s="154">
        <v>33</v>
      </c>
      <c r="U13" s="154">
        <v>14</v>
      </c>
    </row>
    <row r="14" spans="1:21" x14ac:dyDescent="0.2">
      <c r="A14" s="160"/>
    </row>
  </sheetData>
  <customSheetViews>
    <customSheetView guid="{A6D40BA3-20D9-4DE7-BC3B-7D9DCD7D95E8}" scale="120">
      <selection activeCell="J6" sqref="J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selection activeCell="A5" sqref="A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selection activeCell="A5" sqref="A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selection activeCell="P5" sqref="P5:Q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F2715F1B-E1E2-409D-96D4-E60E50886816}" scale="120">
      <selection activeCell="J6" sqref="J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88FA62F-58E0-458A-BFB3-4CEDEB65DD1E}" scale="120">
      <selection activeCell="M22" sqref="M22"/>
      <pageMargins left="0.7" right="0.7" top="0.75" bottom="0.75" header="0.3" footer="0.3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selection activeCell="L5" sqref="L5:M14"/>
      <pageMargins left="0.7" right="0.7" top="0.75" bottom="0.75" header="0.3" footer="0.3"/>
      <pageSetup paperSize="9" orientation="landscape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394FCDA9-B4F8-4660-ABEB-E047C94418D5}" scale="120">
      <selection activeCell="J5" sqref="J5:K14"/>
      <pageMargins left="0.7" right="0.7" top="0.75" bottom="0.75" header="0.3" footer="0.3"/>
      <pageSetup paperSize="9" orientation="landscape" r:id="rId9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78BB77CA-D0F6-45D7-9215-A1F9DF4B1E1C}" scale="120" showPageBreaks="1">
      <selection activeCell="K9" sqref="K9"/>
      <pageMargins left="0.7" right="0.7" top="0.75" bottom="0.75" header="0.3" footer="0.3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BDC7B9A6-4F90-401F-A3E5-E1674ACEBA0B}" scale="120">
      <selection activeCell="J5" sqref="J5:K14"/>
      <pageMargins left="0.7" right="0.7" top="0.75" bottom="0.75" header="0.3" footer="0.3"/>
      <pageSetup paperSize="9" orientation="landscape" r:id="rId11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8B2CB98E-AEFB-40EF-A7BC-C1216A86C213}" scale="120">
      <selection activeCell="J5" sqref="J5:K14"/>
      <pageMargins left="0.7" right="0.7" top="0.75" bottom="0.75" header="0.3" footer="0.3"/>
      <pageSetup paperSize="9" orientation="landscape" r:id="rId12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A16C295C-24B5-4BD8-8C6B-BB65E10FED4F}" scale="120">
      <selection activeCell="R5" sqref="R5:S14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20">
      <selection activeCell="J6" sqref="J6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51">
      <selection activeCell="J6" sqref="J6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T3:U3"/>
    <mergeCell ref="R3:S3"/>
    <mergeCell ref="A3:A4"/>
  </mergeCells>
  <hyperlinks>
    <hyperlink ref="U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opLeftCell="B1" zoomScaleNormal="100" workbookViewId="0"/>
  </sheetViews>
  <sheetFormatPr defaultColWidth="9.140625" defaultRowHeight="12" x14ac:dyDescent="0.2"/>
  <cols>
    <col min="1" max="1" width="38.28515625" style="154" customWidth="1"/>
    <col min="2" max="21" width="7.28515625" style="154" customWidth="1"/>
    <col min="22" max="16384" width="9.140625" style="154"/>
  </cols>
  <sheetData>
    <row r="1" spans="1:21" x14ac:dyDescent="0.2">
      <c r="A1" s="153" t="s">
        <v>212</v>
      </c>
    </row>
    <row r="2" spans="1:21" ht="12.75" thickBot="1" x14ac:dyDescent="0.25">
      <c r="K2" s="5"/>
      <c r="L2" s="5"/>
      <c r="M2" s="5"/>
      <c r="N2" s="5"/>
      <c r="O2" s="5"/>
      <c r="P2" s="5"/>
      <c r="Q2" s="5"/>
      <c r="U2" s="5" t="s">
        <v>32</v>
      </c>
    </row>
    <row r="3" spans="1:21" ht="18" customHeight="1" thickTop="1" x14ac:dyDescent="0.2">
      <c r="A3" s="316" t="s">
        <v>72</v>
      </c>
      <c r="B3" s="227" t="s">
        <v>176</v>
      </c>
      <c r="C3" s="267"/>
      <c r="D3" s="227" t="s">
        <v>179</v>
      </c>
      <c r="E3" s="267"/>
      <c r="F3" s="227" t="s">
        <v>180</v>
      </c>
      <c r="G3" s="267"/>
      <c r="H3" s="227" t="s">
        <v>194</v>
      </c>
      <c r="I3" s="267"/>
      <c r="J3" s="227" t="s">
        <v>195</v>
      </c>
      <c r="K3" s="267"/>
      <c r="L3" s="227" t="s">
        <v>201</v>
      </c>
      <c r="M3" s="267"/>
      <c r="N3" s="227" t="s">
        <v>235</v>
      </c>
      <c r="O3" s="267"/>
      <c r="P3" s="228" t="s">
        <v>237</v>
      </c>
      <c r="Q3" s="227"/>
      <c r="R3" s="314" t="s">
        <v>239</v>
      </c>
      <c r="S3" s="315"/>
      <c r="T3" s="314" t="s">
        <v>263</v>
      </c>
      <c r="U3" s="315"/>
    </row>
    <row r="4" spans="1:21" ht="18.75" customHeight="1" x14ac:dyDescent="0.2">
      <c r="A4" s="317"/>
      <c r="B4" s="155" t="s">
        <v>172</v>
      </c>
      <c r="C4" s="155" t="s">
        <v>64</v>
      </c>
      <c r="D4" s="155" t="s">
        <v>172</v>
      </c>
      <c r="E4" s="156" t="s">
        <v>64</v>
      </c>
      <c r="F4" s="155" t="s">
        <v>172</v>
      </c>
      <c r="G4" s="156" t="s">
        <v>64</v>
      </c>
      <c r="H4" s="155" t="s">
        <v>172</v>
      </c>
      <c r="I4" s="156" t="s">
        <v>64</v>
      </c>
      <c r="J4" s="155" t="s">
        <v>172</v>
      </c>
      <c r="K4" s="156" t="s">
        <v>64</v>
      </c>
      <c r="L4" s="155" t="s">
        <v>172</v>
      </c>
      <c r="M4" s="156" t="s">
        <v>64</v>
      </c>
      <c r="N4" s="155" t="s">
        <v>172</v>
      </c>
      <c r="O4" s="156" t="s">
        <v>64</v>
      </c>
      <c r="P4" s="155" t="s">
        <v>172</v>
      </c>
      <c r="Q4" s="156" t="s">
        <v>64</v>
      </c>
      <c r="R4" s="155" t="s">
        <v>172</v>
      </c>
      <c r="S4" s="156" t="s">
        <v>64</v>
      </c>
      <c r="T4" s="155" t="s">
        <v>172</v>
      </c>
      <c r="U4" s="156" t="s">
        <v>64</v>
      </c>
    </row>
    <row r="5" spans="1:21" ht="17.25" customHeight="1" x14ac:dyDescent="0.2">
      <c r="A5" s="157" t="s">
        <v>82</v>
      </c>
      <c r="B5" s="158">
        <v>43</v>
      </c>
      <c r="C5" s="158">
        <v>17</v>
      </c>
      <c r="D5" s="158">
        <v>84</v>
      </c>
      <c r="E5" s="158">
        <v>34</v>
      </c>
      <c r="F5" s="158">
        <v>95</v>
      </c>
      <c r="G5" s="158">
        <v>46</v>
      </c>
      <c r="H5" s="158">
        <v>130</v>
      </c>
      <c r="I5" s="158">
        <v>60</v>
      </c>
      <c r="J5" s="158">
        <v>119</v>
      </c>
      <c r="K5" s="158">
        <v>63</v>
      </c>
      <c r="L5" s="192">
        <v>165</v>
      </c>
      <c r="M5" s="192">
        <v>94</v>
      </c>
      <c r="N5" s="192">
        <v>184</v>
      </c>
      <c r="O5" s="192">
        <v>105</v>
      </c>
      <c r="P5" s="154">
        <v>285</v>
      </c>
      <c r="Q5" s="154">
        <v>167</v>
      </c>
      <c r="R5" s="154">
        <v>235</v>
      </c>
      <c r="S5" s="154">
        <v>134</v>
      </c>
      <c r="T5" s="154">
        <v>258</v>
      </c>
      <c r="U5" s="154">
        <v>136</v>
      </c>
    </row>
    <row r="6" spans="1:21" ht="17.25" customHeight="1" x14ac:dyDescent="0.2">
      <c r="A6" s="146" t="s">
        <v>76</v>
      </c>
      <c r="B6" s="158">
        <v>18</v>
      </c>
      <c r="C6" s="158">
        <v>8</v>
      </c>
      <c r="D6" s="158">
        <v>25</v>
      </c>
      <c r="E6" s="158">
        <v>12</v>
      </c>
      <c r="F6" s="158">
        <v>25</v>
      </c>
      <c r="G6" s="158">
        <v>12</v>
      </c>
      <c r="H6" s="154">
        <v>53</v>
      </c>
      <c r="I6" s="154">
        <v>24</v>
      </c>
      <c r="J6" s="154">
        <v>56</v>
      </c>
      <c r="K6" s="154">
        <v>31</v>
      </c>
      <c r="L6" s="192">
        <v>88</v>
      </c>
      <c r="M6" s="192">
        <v>53</v>
      </c>
      <c r="N6" s="158">
        <v>85</v>
      </c>
      <c r="O6" s="158">
        <v>41</v>
      </c>
      <c r="P6" s="154">
        <v>142</v>
      </c>
      <c r="Q6" s="154">
        <v>82</v>
      </c>
      <c r="R6" s="154">
        <v>114</v>
      </c>
      <c r="S6" s="154">
        <v>72</v>
      </c>
      <c r="T6" s="154">
        <v>119</v>
      </c>
      <c r="U6" s="154">
        <v>64</v>
      </c>
    </row>
    <row r="7" spans="1:21" ht="17.25" customHeight="1" x14ac:dyDescent="0.2">
      <c r="A7" s="146" t="s">
        <v>77</v>
      </c>
      <c r="B7" s="158">
        <v>25</v>
      </c>
      <c r="C7" s="158">
        <v>9</v>
      </c>
      <c r="D7" s="158">
        <v>26</v>
      </c>
      <c r="E7" s="158">
        <v>12</v>
      </c>
      <c r="F7" s="158">
        <v>51</v>
      </c>
      <c r="G7" s="158">
        <v>24</v>
      </c>
      <c r="H7" s="154">
        <v>40</v>
      </c>
      <c r="I7" s="154">
        <v>22</v>
      </c>
      <c r="J7" s="154">
        <v>51</v>
      </c>
      <c r="K7" s="154">
        <v>31</v>
      </c>
      <c r="L7" s="192">
        <v>67</v>
      </c>
      <c r="M7" s="192">
        <v>40</v>
      </c>
      <c r="N7" s="158">
        <v>99</v>
      </c>
      <c r="O7" s="158">
        <v>64</v>
      </c>
      <c r="P7" s="158">
        <v>134</v>
      </c>
      <c r="Q7" s="158">
        <v>83</v>
      </c>
      <c r="R7" s="158">
        <v>114</v>
      </c>
      <c r="S7" s="158">
        <v>61</v>
      </c>
      <c r="T7" s="158">
        <v>117</v>
      </c>
      <c r="U7" s="158">
        <v>65</v>
      </c>
    </row>
    <row r="8" spans="1:21" ht="17.25" customHeight="1" x14ac:dyDescent="0.2">
      <c r="A8" s="29" t="s">
        <v>78</v>
      </c>
      <c r="B8" s="158" t="s">
        <v>1</v>
      </c>
      <c r="C8" s="158" t="s">
        <v>1</v>
      </c>
      <c r="D8" s="158" t="s">
        <v>1</v>
      </c>
      <c r="E8" s="158" t="s">
        <v>1</v>
      </c>
      <c r="F8" s="158" t="s">
        <v>1</v>
      </c>
      <c r="G8" s="158" t="s">
        <v>1</v>
      </c>
      <c r="H8" s="158" t="s">
        <v>1</v>
      </c>
      <c r="I8" s="158" t="s">
        <v>1</v>
      </c>
      <c r="J8" s="158" t="s">
        <v>1</v>
      </c>
      <c r="K8" s="158" t="s">
        <v>1</v>
      </c>
      <c r="L8" s="158" t="s">
        <v>1</v>
      </c>
      <c r="M8" s="158" t="s">
        <v>1</v>
      </c>
      <c r="N8" s="158" t="s">
        <v>1</v>
      </c>
      <c r="O8" s="158" t="s">
        <v>1</v>
      </c>
      <c r="P8" s="158" t="s">
        <v>1</v>
      </c>
      <c r="Q8" s="158" t="s">
        <v>1</v>
      </c>
      <c r="R8" s="158" t="s">
        <v>1</v>
      </c>
      <c r="S8" s="158" t="s">
        <v>1</v>
      </c>
      <c r="T8" s="158" t="s">
        <v>1</v>
      </c>
      <c r="U8" s="158" t="s">
        <v>1</v>
      </c>
    </row>
    <row r="9" spans="1:21" ht="17.25" customHeight="1" x14ac:dyDescent="0.2">
      <c r="A9" s="146" t="s">
        <v>79</v>
      </c>
      <c r="B9" s="158" t="s">
        <v>1</v>
      </c>
      <c r="C9" s="158" t="s">
        <v>1</v>
      </c>
      <c r="D9" s="158" t="s">
        <v>1</v>
      </c>
      <c r="E9" s="158" t="s">
        <v>1</v>
      </c>
      <c r="F9" s="158" t="s">
        <v>1</v>
      </c>
      <c r="G9" s="158" t="s">
        <v>1</v>
      </c>
      <c r="H9" s="158" t="s">
        <v>1</v>
      </c>
      <c r="I9" s="158" t="s">
        <v>1</v>
      </c>
      <c r="J9" s="158" t="s">
        <v>1</v>
      </c>
      <c r="K9" s="158" t="s">
        <v>1</v>
      </c>
      <c r="L9" s="158" t="s">
        <v>1</v>
      </c>
      <c r="M9" s="158" t="s">
        <v>1</v>
      </c>
      <c r="N9" s="158" t="s">
        <v>1</v>
      </c>
      <c r="O9" s="158" t="s">
        <v>1</v>
      </c>
      <c r="P9" s="158">
        <v>1</v>
      </c>
      <c r="Q9" s="158" t="s">
        <v>1</v>
      </c>
      <c r="R9" s="158">
        <v>1</v>
      </c>
      <c r="S9" s="158">
        <v>1</v>
      </c>
      <c r="T9" s="158" t="s">
        <v>1</v>
      </c>
      <c r="U9" s="158" t="s">
        <v>1</v>
      </c>
    </row>
    <row r="10" spans="1:21" ht="17.25" customHeight="1" x14ac:dyDescent="0.2">
      <c r="A10" s="146" t="s">
        <v>80</v>
      </c>
      <c r="B10" s="158" t="s">
        <v>1</v>
      </c>
      <c r="C10" s="158" t="s">
        <v>1</v>
      </c>
      <c r="D10" s="158">
        <v>6</v>
      </c>
      <c r="E10" s="158" t="s">
        <v>1</v>
      </c>
      <c r="F10" s="158" t="s">
        <v>1</v>
      </c>
      <c r="G10" s="158" t="s">
        <v>1</v>
      </c>
      <c r="H10" s="154">
        <v>6</v>
      </c>
      <c r="I10" s="154">
        <v>3</v>
      </c>
      <c r="J10" s="154">
        <v>11</v>
      </c>
      <c r="K10" s="158" t="s">
        <v>1</v>
      </c>
      <c r="L10" s="158" t="s">
        <v>1</v>
      </c>
      <c r="M10" s="158" t="s">
        <v>1</v>
      </c>
      <c r="N10" s="158" t="s">
        <v>1</v>
      </c>
      <c r="O10" s="158" t="s">
        <v>1</v>
      </c>
      <c r="P10" s="158" t="s">
        <v>1</v>
      </c>
      <c r="Q10" s="158" t="s">
        <v>1</v>
      </c>
      <c r="R10" s="158">
        <v>1</v>
      </c>
      <c r="S10" s="158" t="s">
        <v>1</v>
      </c>
      <c r="T10" s="158">
        <v>8</v>
      </c>
      <c r="U10" s="158">
        <v>3</v>
      </c>
    </row>
    <row r="11" spans="1:21" ht="17.25" customHeight="1" x14ac:dyDescent="0.2">
      <c r="A11" s="146" t="s">
        <v>173</v>
      </c>
      <c r="B11" s="158" t="s">
        <v>1</v>
      </c>
      <c r="C11" s="158" t="s">
        <v>1</v>
      </c>
      <c r="D11" s="158">
        <v>7</v>
      </c>
      <c r="E11" s="158" t="s">
        <v>1</v>
      </c>
      <c r="F11" s="158">
        <v>1</v>
      </c>
      <c r="G11" s="158" t="s">
        <v>1</v>
      </c>
      <c r="H11" s="154">
        <v>1</v>
      </c>
      <c r="I11" s="158" t="s">
        <v>1</v>
      </c>
      <c r="J11" s="158" t="s">
        <v>1</v>
      </c>
      <c r="K11" s="158" t="s">
        <v>1</v>
      </c>
      <c r="L11" s="158" t="s">
        <v>1</v>
      </c>
      <c r="M11" s="158" t="s">
        <v>1</v>
      </c>
      <c r="N11" s="158" t="s">
        <v>1</v>
      </c>
      <c r="O11" s="158" t="s">
        <v>1</v>
      </c>
      <c r="P11" s="158" t="s">
        <v>1</v>
      </c>
      <c r="Q11" s="158" t="s">
        <v>1</v>
      </c>
      <c r="R11" s="158" t="s">
        <v>1</v>
      </c>
      <c r="S11" s="158" t="s">
        <v>1</v>
      </c>
      <c r="T11" s="158" t="s">
        <v>1</v>
      </c>
      <c r="U11" s="158" t="s">
        <v>1</v>
      </c>
    </row>
    <row r="12" spans="1:21" ht="17.25" customHeight="1" x14ac:dyDescent="0.2">
      <c r="A12" s="159" t="s">
        <v>81</v>
      </c>
      <c r="B12" s="158" t="s">
        <v>1</v>
      </c>
      <c r="C12" s="158" t="s">
        <v>1</v>
      </c>
      <c r="D12" s="158" t="s">
        <v>1</v>
      </c>
      <c r="E12" s="158" t="s">
        <v>1</v>
      </c>
      <c r="F12" s="158" t="s">
        <v>1</v>
      </c>
      <c r="G12" s="158" t="s">
        <v>1</v>
      </c>
      <c r="H12" s="158" t="s">
        <v>1</v>
      </c>
      <c r="I12" s="158" t="s">
        <v>1</v>
      </c>
      <c r="J12" s="158" t="s">
        <v>1</v>
      </c>
      <c r="K12" s="158" t="s">
        <v>1</v>
      </c>
      <c r="L12" s="158" t="s">
        <v>1</v>
      </c>
      <c r="M12" s="158" t="s">
        <v>1</v>
      </c>
      <c r="N12" s="158" t="s">
        <v>1</v>
      </c>
      <c r="O12" s="158" t="s">
        <v>1</v>
      </c>
      <c r="P12" s="158" t="s">
        <v>1</v>
      </c>
      <c r="Q12" s="158" t="s">
        <v>1</v>
      </c>
      <c r="R12" s="158" t="s">
        <v>1</v>
      </c>
      <c r="S12" s="158" t="s">
        <v>1</v>
      </c>
      <c r="T12" s="158" t="s">
        <v>1</v>
      </c>
      <c r="U12" s="158" t="s">
        <v>1</v>
      </c>
    </row>
    <row r="13" spans="1:21" ht="17.25" customHeight="1" x14ac:dyDescent="0.2">
      <c r="A13" s="146" t="s">
        <v>174</v>
      </c>
      <c r="B13" s="158" t="s">
        <v>1</v>
      </c>
      <c r="C13" s="158" t="s">
        <v>1</v>
      </c>
      <c r="D13" s="158">
        <v>20</v>
      </c>
      <c r="E13" s="158">
        <v>10</v>
      </c>
      <c r="F13" s="158">
        <v>18</v>
      </c>
      <c r="G13" s="158">
        <v>10</v>
      </c>
      <c r="H13" s="154">
        <v>30</v>
      </c>
      <c r="I13" s="154">
        <v>11</v>
      </c>
      <c r="J13" s="158" t="s">
        <v>1</v>
      </c>
      <c r="K13" s="158" t="s">
        <v>1</v>
      </c>
      <c r="L13" s="193">
        <v>10</v>
      </c>
      <c r="M13" s="193">
        <v>1</v>
      </c>
      <c r="N13" s="158" t="s">
        <v>1</v>
      </c>
      <c r="O13" s="158" t="s">
        <v>1</v>
      </c>
      <c r="P13" s="158">
        <v>8</v>
      </c>
      <c r="Q13" s="158">
        <v>2</v>
      </c>
      <c r="R13" s="158">
        <v>5</v>
      </c>
      <c r="S13" s="158" t="s">
        <v>1</v>
      </c>
      <c r="T13" s="158">
        <v>14</v>
      </c>
      <c r="U13" s="158">
        <v>4</v>
      </c>
    </row>
    <row r="14" spans="1:21" x14ac:dyDescent="0.2">
      <c r="A14" s="160"/>
    </row>
  </sheetData>
  <customSheetViews>
    <customSheetView guid="{A6D40BA3-20D9-4DE7-BC3B-7D9DCD7D95E8}" scale="120">
      <selection activeCell="C26" sqref="C26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selection activeCell="U9" sqref="U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selection activeCell="U9" sqref="U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selection activeCell="P5" sqref="P5:Q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F2715F1B-E1E2-409D-96D4-E60E50886816}" scale="120">
      <selection activeCell="O5" sqref="O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88FA62F-58E0-458A-BFB3-4CEDEB65DD1E}" scale="120">
      <selection activeCell="M5" sqref="M5"/>
      <pageMargins left="0.7" right="0.7" top="0.75" bottom="0.75" header="0.3" footer="0.3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selection activeCell="L5" sqref="L5:M14"/>
      <pageMargins left="0.7" right="0.7" top="0.75" bottom="0.75" header="0.3" footer="0.3"/>
      <pageSetup paperSize="9" orientation="landscape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394FCDA9-B4F8-4660-ABEB-E047C94418D5}" scale="120">
      <selection activeCell="J5" sqref="J5:K14"/>
      <pageMargins left="0.7" right="0.7" top="0.75" bottom="0.75" header="0.3" footer="0.3"/>
      <pageSetup paperSize="9" orientation="landscape" r:id="rId9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78BB77CA-D0F6-45D7-9215-A1F9DF4B1E1C}" scale="120" showPageBreaks="1">
      <selection activeCell="L15" sqref="L15"/>
      <pageMargins left="0.7" right="0.7" top="0.75" bottom="0.75" header="0.3" footer="0.3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BDC7B9A6-4F90-401F-A3E5-E1674ACEBA0B}" scale="120">
      <selection activeCell="J5" sqref="J5:K14"/>
      <pageMargins left="0.7" right="0.7" top="0.75" bottom="0.75" header="0.3" footer="0.3"/>
      <pageSetup paperSize="9" orientation="landscape" r:id="rId11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8B2CB98E-AEFB-40EF-A7BC-C1216A86C213}" scale="120">
      <selection activeCell="J5" sqref="J5:K14"/>
      <pageMargins left="0.7" right="0.7" top="0.75" bottom="0.75" header="0.3" footer="0.3"/>
      <pageSetup paperSize="9" orientation="landscape" r:id="rId12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A16C295C-24B5-4BD8-8C6B-BB65E10FED4F}" scale="120">
      <selection activeCell="R5" sqref="R5:S14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20">
      <selection activeCell="C26" sqref="C26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87" topLeftCell="B1">
      <selection activeCell="C26" sqref="C26"/>
      <pageMargins left="0.31496062992125984" right="0.31496062992125984" top="0.74803149606299213" bottom="0.74803149606299213" header="0.31496062992125984" footer="0.31496062992125984"/>
      <pageSetup paperSize="9" orientation="landscape" r:id="rId1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T3:U3"/>
    <mergeCell ref="R3:S3"/>
    <mergeCell ref="A3:A4"/>
  </mergeCells>
  <hyperlinks>
    <hyperlink ref="U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/>
  </sheetViews>
  <sheetFormatPr defaultColWidth="9.140625" defaultRowHeight="12" x14ac:dyDescent="0.2"/>
  <cols>
    <col min="1" max="1" width="11.5703125" style="154" customWidth="1"/>
    <col min="2" max="4" width="10.140625" style="154" customWidth="1"/>
    <col min="5" max="8" width="7.28515625" style="154" customWidth="1"/>
    <col min="9" max="16384" width="9.140625" style="154"/>
  </cols>
  <sheetData>
    <row r="1" spans="1:5" x14ac:dyDescent="0.2">
      <c r="A1" s="153" t="s">
        <v>270</v>
      </c>
    </row>
    <row r="2" spans="1:5" ht="12.75" thickBot="1" x14ac:dyDescent="0.25">
      <c r="D2" s="5" t="s">
        <v>32</v>
      </c>
    </row>
    <row r="3" spans="1:5" ht="19.5" customHeight="1" thickTop="1" x14ac:dyDescent="0.2">
      <c r="A3" s="161"/>
      <c r="B3" s="162" t="s">
        <v>83</v>
      </c>
      <c r="C3" s="162" t="s">
        <v>134</v>
      </c>
      <c r="D3" s="163" t="s">
        <v>65</v>
      </c>
      <c r="E3" s="48"/>
    </row>
    <row r="4" spans="1:5" ht="14.25" x14ac:dyDescent="0.2">
      <c r="A4" s="164" t="s">
        <v>66</v>
      </c>
      <c r="B4" s="158">
        <v>2365</v>
      </c>
      <c r="C4" s="154">
        <f>+B4-D4</f>
        <v>860</v>
      </c>
      <c r="D4" s="158">
        <v>1505</v>
      </c>
      <c r="E4" s="48"/>
    </row>
    <row r="5" spans="1:5" ht="14.25" x14ac:dyDescent="0.2">
      <c r="A5" s="165" t="s">
        <v>162</v>
      </c>
      <c r="B5" s="158">
        <v>353</v>
      </c>
      <c r="C5" s="154">
        <f t="shared" ref="C5:C14" si="0">+B5-D5</f>
        <v>96</v>
      </c>
      <c r="D5" s="158">
        <v>257</v>
      </c>
      <c r="E5" s="48"/>
    </row>
    <row r="6" spans="1:5" ht="14.25" x14ac:dyDescent="0.2">
      <c r="A6" s="165" t="s">
        <v>22</v>
      </c>
      <c r="B6" s="158">
        <v>966</v>
      </c>
      <c r="C6" s="154">
        <f t="shared" si="0"/>
        <v>345</v>
      </c>
      <c r="D6" s="158">
        <v>621</v>
      </c>
      <c r="E6" s="48"/>
    </row>
    <row r="7" spans="1:5" ht="14.25" x14ac:dyDescent="0.2">
      <c r="A7" s="165" t="s">
        <v>23</v>
      </c>
      <c r="B7" s="158">
        <v>444</v>
      </c>
      <c r="C7" s="154">
        <f t="shared" si="0"/>
        <v>172</v>
      </c>
      <c r="D7" s="158">
        <v>272</v>
      </c>
      <c r="E7" s="48"/>
    </row>
    <row r="8" spans="1:5" ht="14.25" x14ac:dyDescent="0.2">
      <c r="A8" s="165" t="s">
        <v>163</v>
      </c>
      <c r="B8" s="158">
        <v>299</v>
      </c>
      <c r="C8" s="154">
        <f t="shared" si="0"/>
        <v>122</v>
      </c>
      <c r="D8" s="158">
        <v>177</v>
      </c>
      <c r="E8" s="48"/>
    </row>
    <row r="9" spans="1:5" ht="14.25" x14ac:dyDescent="0.2">
      <c r="A9" s="165" t="s">
        <v>164</v>
      </c>
      <c r="B9" s="158">
        <v>158</v>
      </c>
      <c r="C9" s="154">
        <f t="shared" si="0"/>
        <v>59</v>
      </c>
      <c r="D9" s="158">
        <v>99</v>
      </c>
      <c r="E9" s="48"/>
    </row>
    <row r="10" spans="1:5" ht="14.25" x14ac:dyDescent="0.2">
      <c r="A10" s="165" t="s">
        <v>165</v>
      </c>
      <c r="B10" s="158">
        <v>95</v>
      </c>
      <c r="C10" s="154">
        <f t="shared" si="0"/>
        <v>41</v>
      </c>
      <c r="D10" s="158">
        <v>54</v>
      </c>
      <c r="E10" s="48"/>
    </row>
    <row r="11" spans="1:5" ht="14.25" x14ac:dyDescent="0.2">
      <c r="A11" s="165" t="s">
        <v>166</v>
      </c>
      <c r="B11" s="158">
        <v>30</v>
      </c>
      <c r="C11" s="154">
        <f t="shared" si="0"/>
        <v>16</v>
      </c>
      <c r="D11" s="158">
        <v>14</v>
      </c>
      <c r="E11" s="48"/>
    </row>
    <row r="12" spans="1:5" ht="14.25" x14ac:dyDescent="0.2">
      <c r="A12" s="165" t="s">
        <v>167</v>
      </c>
      <c r="B12" s="158">
        <v>11</v>
      </c>
      <c r="C12" s="154">
        <f t="shared" si="0"/>
        <v>6</v>
      </c>
      <c r="D12" s="158">
        <v>5</v>
      </c>
      <c r="E12" s="48"/>
    </row>
    <row r="13" spans="1:5" ht="14.25" x14ac:dyDescent="0.2">
      <c r="A13" s="165" t="s">
        <v>168</v>
      </c>
      <c r="B13" s="158">
        <v>2</v>
      </c>
      <c r="C13" s="158" t="s">
        <v>1</v>
      </c>
      <c r="D13" s="158">
        <v>2</v>
      </c>
      <c r="E13" s="48"/>
    </row>
    <row r="14" spans="1:5" ht="14.25" x14ac:dyDescent="0.2">
      <c r="A14" s="165" t="s">
        <v>169</v>
      </c>
      <c r="B14" s="230">
        <v>7</v>
      </c>
      <c r="C14" s="154">
        <f t="shared" si="0"/>
        <v>3</v>
      </c>
      <c r="D14" s="231">
        <v>4</v>
      </c>
      <c r="E14" s="48"/>
    </row>
  </sheetData>
  <customSheetViews>
    <customSheetView guid="{A6D40BA3-20D9-4DE7-BC3B-7D9DCD7D95E8}" scale="120">
      <selection activeCell="B4" sqref="B4"/>
      <pageMargins left="0.7" right="0.7" top="0.75" bottom="0.75" header="0.3" footer="0.3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pageMargins left="0.7" right="0.7" top="0.75" bottom="0.75" header="0.3" footer="0.3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7" right="0.7" top="0.75" bottom="0.75" header="0.3" footer="0.3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pageMargins left="0.7" right="0.7" top="0.75" bottom="0.75" header="0.3" footer="0.3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selection activeCell="B4" sqref="B4:D14"/>
      <pageMargins left="0.7" right="0.7" top="0.75" bottom="0.75" header="0.3" footer="0.3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F2715F1B-E1E2-409D-96D4-E60E50886816}" scale="120">
      <selection activeCell="B4" sqref="B4"/>
      <pageMargins left="0.7" right="0.7" top="0.75" bottom="0.75" header="0.3" footer="0.3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88FA62F-58E0-458A-BFB3-4CEDEB65DD1E}" scale="120">
      <selection activeCell="E14" sqref="E14"/>
      <pageMargins left="0.7" right="0.7" top="0.75" bottom="0.75" header="0.3" footer="0.3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selection activeCell="B4" sqref="B4:D14"/>
      <pageMargins left="0.7" right="0.7" top="0.75" bottom="0.75" header="0.3" footer="0.3"/>
      <pageSetup paperSize="9" orientation="landscape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394FCDA9-B4F8-4660-ABEB-E047C94418D5}" scale="120">
      <selection activeCell="B4" sqref="B4:D14"/>
      <pageMargins left="0.7" right="0.7" top="0.75" bottom="0.75" header="0.3" footer="0.3"/>
      <pageSetup paperSize="9" orientation="landscape" r:id="rId9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78BB77CA-D0F6-45D7-9215-A1F9DF4B1E1C}" scale="120" showPageBreaks="1">
      <selection activeCell="B4" sqref="B4:E15"/>
      <pageMargins left="0.7" right="0.7" top="0.75" bottom="0.75" header="0.3" footer="0.3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BDC7B9A6-4F90-401F-A3E5-E1674ACEBA0B}" scale="120">
      <selection activeCell="B4" sqref="B4:D14"/>
      <pageMargins left="0.7" right="0.7" top="0.75" bottom="0.75" header="0.3" footer="0.3"/>
      <pageSetup paperSize="9" orientation="landscape" r:id="rId11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8B2CB98E-AEFB-40EF-A7BC-C1216A86C213}" scale="120">
      <selection activeCell="B4" sqref="B4:D14"/>
      <pageMargins left="0.7" right="0.7" top="0.75" bottom="0.75" header="0.3" footer="0.3"/>
      <pageSetup paperSize="9" orientation="landscape" r:id="rId12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A16C295C-24B5-4BD8-8C6B-BB65E10FED4F}" scale="120">
      <selection activeCell="B4" sqref="B4:D14"/>
      <pageMargins left="0.7" right="0.7" top="0.75" bottom="0.75" header="0.3" footer="0.3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20">
      <selection activeCell="B4" sqref="B4"/>
      <pageMargins left="0.7" right="0.7" top="0.75" bottom="0.75" header="0.3" footer="0.3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20">
      <selection activeCell="B4" sqref="B4"/>
      <pageMargins left="0.7" right="0.7" top="0.75" bottom="0.75" header="0.3" footer="0.3"/>
      <pageSetup paperSize="9" orientation="landscape" r:id="rId1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" right="0.7" top="0.75" bottom="0.75" header="0.3" footer="0.3"/>
  <pageSetup paperSize="9" orientation="landscape" r:id="rId1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/>
  </sheetViews>
  <sheetFormatPr defaultColWidth="9.140625" defaultRowHeight="12" x14ac:dyDescent="0.2"/>
  <cols>
    <col min="1" max="1" width="11.5703125" style="154" customWidth="1"/>
    <col min="2" max="4" width="10.140625" style="154" customWidth="1"/>
    <col min="5" max="8" width="7.28515625" style="154" customWidth="1"/>
    <col min="9" max="16384" width="9.140625" style="154"/>
  </cols>
  <sheetData>
    <row r="1" spans="1:10" x14ac:dyDescent="0.2">
      <c r="A1" s="153" t="s">
        <v>271</v>
      </c>
    </row>
    <row r="2" spans="1:10" ht="12.75" thickBot="1" x14ac:dyDescent="0.25">
      <c r="D2" s="5" t="s">
        <v>32</v>
      </c>
    </row>
    <row r="3" spans="1:10" ht="19.5" customHeight="1" thickTop="1" x14ac:dyDescent="0.2">
      <c r="A3" s="161"/>
      <c r="B3" s="162" t="s">
        <v>83</v>
      </c>
      <c r="C3" s="162" t="s">
        <v>134</v>
      </c>
      <c r="D3" s="163" t="s">
        <v>65</v>
      </c>
      <c r="E3" s="48"/>
    </row>
    <row r="4" spans="1:10" ht="14.25" x14ac:dyDescent="0.2">
      <c r="A4" s="164" t="s">
        <v>66</v>
      </c>
      <c r="B4" s="232">
        <v>258</v>
      </c>
      <c r="C4" s="154">
        <v>122</v>
      </c>
      <c r="D4" s="232">
        <v>136</v>
      </c>
      <c r="E4" s="48"/>
    </row>
    <row r="5" spans="1:10" ht="14.25" x14ac:dyDescent="0.2">
      <c r="A5" s="165" t="s">
        <v>170</v>
      </c>
      <c r="B5" s="233">
        <v>1</v>
      </c>
      <c r="C5" s="154">
        <v>1</v>
      </c>
      <c r="D5" s="233" t="s">
        <v>1</v>
      </c>
      <c r="E5" s="48"/>
    </row>
    <row r="6" spans="1:10" ht="14.25" x14ac:dyDescent="0.2">
      <c r="A6" s="165" t="s">
        <v>23</v>
      </c>
      <c r="B6" s="234">
        <v>54</v>
      </c>
      <c r="C6" s="154">
        <v>18</v>
      </c>
      <c r="D6" s="234">
        <v>36</v>
      </c>
      <c r="E6" s="48"/>
    </row>
    <row r="7" spans="1:10" ht="14.25" x14ac:dyDescent="0.2">
      <c r="A7" s="165" t="s">
        <v>163</v>
      </c>
      <c r="B7" s="234">
        <v>63</v>
      </c>
      <c r="C7" s="154">
        <v>30</v>
      </c>
      <c r="D7" s="234">
        <v>33</v>
      </c>
      <c r="E7" s="48"/>
    </row>
    <row r="8" spans="1:10" ht="14.25" x14ac:dyDescent="0.2">
      <c r="A8" s="165" t="s">
        <v>164</v>
      </c>
      <c r="B8" s="234">
        <v>53</v>
      </c>
      <c r="C8" s="154">
        <v>28</v>
      </c>
      <c r="D8" s="234">
        <v>25</v>
      </c>
      <c r="E8" s="48"/>
    </row>
    <row r="9" spans="1:10" ht="14.25" x14ac:dyDescent="0.2">
      <c r="A9" s="165" t="s">
        <v>165</v>
      </c>
      <c r="B9" s="234">
        <v>42</v>
      </c>
      <c r="C9" s="154">
        <v>24</v>
      </c>
      <c r="D9" s="234">
        <v>18</v>
      </c>
      <c r="E9" s="48"/>
    </row>
    <row r="10" spans="1:10" ht="14.25" x14ac:dyDescent="0.2">
      <c r="A10" s="165" t="s">
        <v>166</v>
      </c>
      <c r="B10" s="234">
        <v>22</v>
      </c>
      <c r="C10" s="154">
        <v>9</v>
      </c>
      <c r="D10" s="234">
        <v>13</v>
      </c>
      <c r="E10" s="48"/>
    </row>
    <row r="11" spans="1:10" ht="14.25" x14ac:dyDescent="0.2">
      <c r="A11" s="165" t="s">
        <v>167</v>
      </c>
      <c r="B11" s="234">
        <v>18</v>
      </c>
      <c r="C11" s="154">
        <v>9</v>
      </c>
      <c r="D11" s="234">
        <v>9</v>
      </c>
      <c r="E11" s="48"/>
      <c r="I11" s="158"/>
      <c r="J11" s="158"/>
    </row>
    <row r="12" spans="1:10" ht="14.25" x14ac:dyDescent="0.2">
      <c r="A12" s="165" t="s">
        <v>168</v>
      </c>
      <c r="B12" s="234">
        <v>4</v>
      </c>
      <c r="C12" s="154">
        <v>2</v>
      </c>
      <c r="D12" s="234">
        <v>2</v>
      </c>
      <c r="E12" s="48"/>
      <c r="I12" s="158"/>
    </row>
    <row r="13" spans="1:10" ht="14.25" x14ac:dyDescent="0.2">
      <c r="A13" s="165" t="s">
        <v>169</v>
      </c>
      <c r="B13" s="234">
        <v>1</v>
      </c>
      <c r="C13" s="154">
        <v>1</v>
      </c>
      <c r="D13" s="234" t="s">
        <v>1</v>
      </c>
      <c r="E13" s="48"/>
      <c r="I13" s="158"/>
    </row>
  </sheetData>
  <customSheetViews>
    <customSheetView guid="{A6D40BA3-20D9-4DE7-BC3B-7D9DCD7D95E8}" scale="120">
      <selection activeCell="C4" sqref="C4"/>
      <pageMargins left="0.7" right="0.7" top="0.75" bottom="0.75" header="0.3" footer="0.3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40">
      <pageMargins left="0.7" right="0.7" top="0.75" bottom="0.75" header="0.3" footer="0.3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7" right="0.7" top="0.75" bottom="0.75" header="0.3" footer="0.3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40">
      <pageMargins left="0.7" right="0.7" top="0.75" bottom="0.75" header="0.3" footer="0.3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20">
      <selection activeCell="B4" sqref="B4:D13"/>
      <pageMargins left="0.7" right="0.7" top="0.75" bottom="0.75" header="0.3" footer="0.3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F2715F1B-E1E2-409D-96D4-E60E50886816}" scale="120">
      <selection activeCell="C4" sqref="C4"/>
      <pageMargins left="0.7" right="0.7" top="0.75" bottom="0.75" header="0.3" footer="0.3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88FA62F-58E0-458A-BFB3-4CEDEB65DD1E}" scale="120">
      <selection activeCell="B4" sqref="B4:E14"/>
      <pageMargins left="0.7" right="0.7" top="0.75" bottom="0.75" header="0.3" footer="0.3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selection activeCell="B4" sqref="B4:D13"/>
      <pageMargins left="0.7" right="0.7" top="0.75" bottom="0.75" header="0.3" footer="0.3"/>
      <pageSetup paperSize="9" orientation="portrait" r:id="rId8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394FCDA9-B4F8-4660-ABEB-E047C94418D5}" scale="120">
      <selection activeCell="B4" sqref="B4:D13"/>
      <pageMargins left="0.7" right="0.7" top="0.75" bottom="0.75" header="0.3" footer="0.3"/>
      <pageSetup paperSize="9" orientation="portrait" r:id="rId9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78BB77CA-D0F6-45D7-9215-A1F9DF4B1E1C}" scale="120" showPageBreaks="1">
      <selection activeCell="F17" sqref="F17"/>
      <pageMargins left="0.7" right="0.7" top="0.75" bottom="0.75" header="0.3" footer="0.3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BDC7B9A6-4F90-401F-A3E5-E1674ACEBA0B}" scale="120">
      <selection activeCell="B4" sqref="B4:D13"/>
      <pageMargins left="0.7" right="0.7" top="0.75" bottom="0.75" header="0.3" footer="0.3"/>
      <pageSetup paperSize="9" orientation="portrait" r:id="rId11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8B2CB98E-AEFB-40EF-A7BC-C1216A86C213}" scale="120">
      <selection activeCell="B4" sqref="B4:D13"/>
      <pageMargins left="0.7" right="0.7" top="0.75" bottom="0.75" header="0.3" footer="0.3"/>
      <pageSetup paperSize="9" orientation="portrait" r:id="rId12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A16C295C-24B5-4BD8-8C6B-BB65E10FED4F}" scale="120">
      <selection activeCell="B4" sqref="B4:D13"/>
      <pageMargins left="0.7" right="0.7" top="0.75" bottom="0.75" header="0.3" footer="0.3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20">
      <selection activeCell="C4" sqref="C4"/>
      <pageMargins left="0.7" right="0.7" top="0.75" bottom="0.75" header="0.3" footer="0.3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20">
      <selection activeCell="C4" sqref="C4"/>
      <pageMargins left="0.7" right="0.7" top="0.75" bottom="0.75" header="0.3" footer="0.3"/>
      <pageSetup paperSize="9" orientation="portrait" r:id="rId1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" right="0.7" top="0.75" bottom="0.75" header="0.3" footer="0.3"/>
  <pageSetup paperSize="9" orientation="portrait" r:id="rId1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L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8" style="2" customWidth="1"/>
    <col min="2" max="5" width="9.85546875" style="2" customWidth="1"/>
    <col min="6" max="6" width="9.85546875" style="4" customWidth="1"/>
    <col min="7" max="7" width="9.85546875" style="2" customWidth="1"/>
    <col min="8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13" t="s">
        <v>211</v>
      </c>
      <c r="B1" s="2"/>
      <c r="C1" s="2"/>
      <c r="D1" s="2"/>
      <c r="E1" s="2"/>
      <c r="F1" s="2"/>
      <c r="I1" s="2"/>
      <c r="J1" s="2"/>
    </row>
    <row r="2" spans="1:12" ht="15" customHeight="1" thickBot="1" x14ac:dyDescent="0.25">
      <c r="A2" s="7"/>
      <c r="G2" s="5" t="s">
        <v>32</v>
      </c>
      <c r="L2" s="2"/>
    </row>
    <row r="3" spans="1:12" s="3" customFormat="1" ht="21" customHeight="1" thickTop="1" x14ac:dyDescent="0.25">
      <c r="A3" s="318"/>
      <c r="B3" s="270" t="s">
        <v>177</v>
      </c>
      <c r="C3" s="270"/>
      <c r="D3" s="270"/>
      <c r="E3" s="270" t="s">
        <v>96</v>
      </c>
      <c r="F3" s="270"/>
      <c r="G3" s="272"/>
      <c r="L3" s="6"/>
    </row>
    <row r="4" spans="1:12" s="3" customFormat="1" ht="21" customHeight="1" x14ac:dyDescent="0.25">
      <c r="A4" s="319"/>
      <c r="B4" s="35" t="s">
        <v>56</v>
      </c>
      <c r="C4" s="35" t="s">
        <v>93</v>
      </c>
      <c r="D4" s="35" t="s">
        <v>64</v>
      </c>
      <c r="E4" s="35" t="s">
        <v>56</v>
      </c>
      <c r="F4" s="35" t="s">
        <v>93</v>
      </c>
      <c r="G4" s="36" t="s">
        <v>64</v>
      </c>
      <c r="L4" s="6"/>
    </row>
    <row r="5" spans="1:12" ht="17.100000000000001" customHeight="1" x14ac:dyDescent="0.2">
      <c r="A5" s="24">
        <v>2015</v>
      </c>
      <c r="B5" s="89">
        <v>547</v>
      </c>
      <c r="C5" s="89">
        <v>257</v>
      </c>
      <c r="D5" s="90">
        <v>290</v>
      </c>
      <c r="E5" s="90">
        <v>52</v>
      </c>
      <c r="F5" s="89">
        <v>37</v>
      </c>
      <c r="G5" s="89">
        <v>15</v>
      </c>
    </row>
    <row r="6" spans="1:12" ht="17.100000000000001" customHeight="1" x14ac:dyDescent="0.2">
      <c r="A6" s="24">
        <v>2016</v>
      </c>
      <c r="B6" s="89">
        <v>593</v>
      </c>
      <c r="C6" s="89">
        <v>275</v>
      </c>
      <c r="D6" s="89">
        <v>318</v>
      </c>
      <c r="E6" s="90">
        <v>47</v>
      </c>
      <c r="F6" s="90">
        <v>20</v>
      </c>
      <c r="G6" s="90">
        <v>27</v>
      </c>
    </row>
    <row r="7" spans="1:12" ht="17.100000000000001" customHeight="1" x14ac:dyDescent="0.2">
      <c r="A7" s="24">
        <v>2017</v>
      </c>
      <c r="B7" s="89">
        <v>534</v>
      </c>
      <c r="C7" s="89">
        <v>252</v>
      </c>
      <c r="D7" s="89">
        <v>282</v>
      </c>
      <c r="E7" s="90">
        <v>54</v>
      </c>
      <c r="F7" s="90">
        <v>37</v>
      </c>
      <c r="G7" s="90">
        <v>17</v>
      </c>
    </row>
    <row r="8" spans="1:12" ht="17.100000000000001" customHeight="1" x14ac:dyDescent="0.2">
      <c r="A8" s="24">
        <v>2018</v>
      </c>
      <c r="B8" s="89">
        <v>530</v>
      </c>
      <c r="C8" s="89">
        <v>208</v>
      </c>
      <c r="D8" s="89">
        <v>322</v>
      </c>
      <c r="E8" s="89">
        <v>43</v>
      </c>
      <c r="F8" s="89">
        <v>28</v>
      </c>
      <c r="G8" s="89">
        <v>15</v>
      </c>
    </row>
    <row r="9" spans="1:12" ht="17.100000000000001" customHeight="1" x14ac:dyDescent="0.2">
      <c r="A9" s="24">
        <v>2019</v>
      </c>
      <c r="B9" s="89">
        <v>466</v>
      </c>
      <c r="C9" s="89">
        <v>188</v>
      </c>
      <c r="D9" s="89">
        <v>278</v>
      </c>
      <c r="E9" s="89">
        <v>42</v>
      </c>
      <c r="F9" s="89">
        <v>26</v>
      </c>
      <c r="G9" s="89">
        <v>16</v>
      </c>
    </row>
    <row r="10" spans="1:12" ht="17.100000000000001" customHeight="1" x14ac:dyDescent="0.2">
      <c r="A10" s="24">
        <v>2020</v>
      </c>
      <c r="B10" s="89">
        <v>384</v>
      </c>
      <c r="C10" s="89">
        <v>156</v>
      </c>
      <c r="D10" s="89">
        <v>228</v>
      </c>
      <c r="E10" s="89">
        <v>64</v>
      </c>
      <c r="F10" s="89">
        <v>34</v>
      </c>
      <c r="G10" s="89">
        <v>30</v>
      </c>
    </row>
    <row r="11" spans="1:12" ht="17.100000000000001" customHeight="1" x14ac:dyDescent="0.2">
      <c r="A11" s="24">
        <v>2021</v>
      </c>
      <c r="B11" s="89">
        <v>435</v>
      </c>
      <c r="C11" s="89">
        <v>181</v>
      </c>
      <c r="D11" s="89">
        <v>254</v>
      </c>
      <c r="E11" s="89">
        <v>40</v>
      </c>
      <c r="F11" s="89">
        <v>21</v>
      </c>
      <c r="G11" s="89">
        <v>19</v>
      </c>
    </row>
    <row r="12" spans="1:12" ht="17.100000000000001" customHeight="1" x14ac:dyDescent="0.2">
      <c r="A12" s="24">
        <v>2022</v>
      </c>
      <c r="B12" s="89">
        <v>430</v>
      </c>
      <c r="C12" s="89">
        <v>193</v>
      </c>
      <c r="D12" s="89">
        <v>237</v>
      </c>
      <c r="E12" s="89">
        <v>67</v>
      </c>
      <c r="F12" s="89">
        <v>34</v>
      </c>
      <c r="G12" s="89">
        <v>33</v>
      </c>
    </row>
    <row r="13" spans="1:12" ht="17.100000000000001" customHeight="1" x14ac:dyDescent="0.2">
      <c r="A13" s="24">
        <v>2023</v>
      </c>
      <c r="B13" s="89">
        <v>465</v>
      </c>
      <c r="C13" s="89">
        <v>179</v>
      </c>
      <c r="D13" s="89">
        <v>286</v>
      </c>
      <c r="E13" s="89">
        <v>26</v>
      </c>
      <c r="F13" s="89">
        <v>13</v>
      </c>
      <c r="G13" s="89">
        <v>13</v>
      </c>
    </row>
    <row r="14" spans="1:12" ht="17.100000000000001" customHeight="1" x14ac:dyDescent="0.2">
      <c r="A14" s="24">
        <v>2024</v>
      </c>
      <c r="B14" s="89">
        <v>475</v>
      </c>
      <c r="C14" s="89">
        <v>181</v>
      </c>
      <c r="D14" s="89">
        <v>294</v>
      </c>
      <c r="E14" s="89">
        <v>19</v>
      </c>
      <c r="F14" s="89">
        <v>11</v>
      </c>
      <c r="G14" s="89">
        <v>8</v>
      </c>
    </row>
  </sheetData>
  <customSheetViews>
    <customSheetView guid="{A6D40BA3-20D9-4DE7-BC3B-7D9DCD7D95E8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4" topLeftCell="A5" activePane="bottomLeft" state="frozen"/>
      <selection pane="bottomLeft" activeCell="I19" sqref="I19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4" topLeftCell="A5" activePane="bottomLeft" state="frozen"/>
      <selection pane="bottomLeft" activeCell="C15" sqref="C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4" topLeftCell="A5" activePane="bottomLeft" state="frozen"/>
      <selection pane="bottomLeft" activeCell="B16" sqref="B16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pane ySplit="4" topLeftCell="A6" activePane="bottomLeft" state="frozen"/>
      <selection pane="bottomLeft" activeCell="G18" sqref="G18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pane ySplit="4" topLeftCell="A6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4" topLeftCell="A5" activePane="bottomLeft" state="frozen"/>
      <selection pane="bottomLeft" activeCell="C15" sqref="C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4" topLeftCell="A5" activePane="bottomLeft" state="frozen"/>
      <selection pane="bottomLeft"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D3"/>
    <mergeCell ref="E3:G3"/>
  </mergeCells>
  <phoneticPr fontId="20" type="noConversion"/>
  <hyperlinks>
    <hyperlink ref="G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15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39.140625" style="2" customWidth="1"/>
    <col min="2" max="5" width="9.85546875" style="2" customWidth="1"/>
    <col min="6" max="6" width="9.85546875" style="4" customWidth="1"/>
    <col min="7" max="7" width="9.85546875" style="2" customWidth="1"/>
    <col min="8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13" t="s">
        <v>272</v>
      </c>
      <c r="B1" s="2"/>
      <c r="C1" s="2"/>
      <c r="D1" s="2"/>
      <c r="E1" s="2"/>
      <c r="F1" s="2"/>
      <c r="I1" s="2"/>
      <c r="J1" s="2"/>
    </row>
    <row r="2" spans="1:12" ht="15" customHeight="1" thickBot="1" x14ac:dyDescent="0.25">
      <c r="A2" s="7"/>
      <c r="G2" s="5" t="s">
        <v>32</v>
      </c>
      <c r="L2" s="2"/>
    </row>
    <row r="3" spans="1:12" s="3" customFormat="1" ht="21" customHeight="1" thickTop="1" x14ac:dyDescent="0.25">
      <c r="A3" s="318" t="s">
        <v>91</v>
      </c>
      <c r="B3" s="270" t="s">
        <v>177</v>
      </c>
      <c r="C3" s="270"/>
      <c r="D3" s="270"/>
      <c r="E3" s="270" t="s">
        <v>96</v>
      </c>
      <c r="F3" s="270"/>
      <c r="G3" s="272"/>
      <c r="L3" s="6"/>
    </row>
    <row r="4" spans="1:12" s="3" customFormat="1" ht="21" customHeight="1" x14ac:dyDescent="0.25">
      <c r="A4" s="319"/>
      <c r="B4" s="35" t="s">
        <v>56</v>
      </c>
      <c r="C4" s="35" t="s">
        <v>93</v>
      </c>
      <c r="D4" s="35" t="s">
        <v>64</v>
      </c>
      <c r="E4" s="35" t="s">
        <v>56</v>
      </c>
      <c r="F4" s="35" t="s">
        <v>93</v>
      </c>
      <c r="G4" s="36" t="s">
        <v>64</v>
      </c>
      <c r="L4" s="6"/>
    </row>
    <row r="5" spans="1:12" ht="18" customHeight="1" x14ac:dyDescent="0.2">
      <c r="A5" s="176" t="s">
        <v>66</v>
      </c>
      <c r="B5" s="194">
        <v>475</v>
      </c>
      <c r="C5" s="194">
        <v>181</v>
      </c>
      <c r="D5" s="194">
        <v>294</v>
      </c>
      <c r="E5" s="194">
        <v>19</v>
      </c>
      <c r="F5" s="194">
        <v>11</v>
      </c>
      <c r="G5" s="194">
        <v>8</v>
      </c>
      <c r="L5" s="2"/>
    </row>
    <row r="6" spans="1:12" ht="18" customHeight="1" x14ac:dyDescent="0.2">
      <c r="A6" s="176" t="s">
        <v>112</v>
      </c>
      <c r="B6" s="194">
        <v>88</v>
      </c>
      <c r="C6" s="194">
        <v>21</v>
      </c>
      <c r="D6" s="194">
        <v>67</v>
      </c>
      <c r="E6" s="194">
        <v>1</v>
      </c>
      <c r="F6" s="194">
        <v>1</v>
      </c>
      <c r="G6" s="194" t="s">
        <v>1</v>
      </c>
      <c r="L6" s="2"/>
    </row>
    <row r="7" spans="1:12" ht="18" customHeight="1" x14ac:dyDescent="0.2">
      <c r="A7" s="176" t="s">
        <v>182</v>
      </c>
      <c r="B7" s="194">
        <v>68</v>
      </c>
      <c r="C7" s="194">
        <v>27</v>
      </c>
      <c r="D7" s="194">
        <v>41</v>
      </c>
      <c r="E7" s="194">
        <v>3</v>
      </c>
      <c r="F7" s="194">
        <v>2</v>
      </c>
      <c r="G7" s="194">
        <v>1</v>
      </c>
      <c r="L7" s="2"/>
    </row>
    <row r="8" spans="1:12" ht="18" customHeight="1" x14ac:dyDescent="0.2">
      <c r="A8" s="176" t="s">
        <v>183</v>
      </c>
      <c r="B8" s="194">
        <v>65</v>
      </c>
      <c r="C8" s="194">
        <v>20</v>
      </c>
      <c r="D8" s="194">
        <v>45</v>
      </c>
      <c r="E8" s="194">
        <v>7</v>
      </c>
      <c r="F8" s="194">
        <v>5</v>
      </c>
      <c r="G8" s="194">
        <v>2</v>
      </c>
      <c r="L8" s="2"/>
    </row>
    <row r="9" spans="1:12" ht="18" customHeight="1" x14ac:dyDescent="0.2">
      <c r="A9" s="176" t="s">
        <v>184</v>
      </c>
      <c r="B9" s="194">
        <v>31</v>
      </c>
      <c r="C9" s="194">
        <v>16</v>
      </c>
      <c r="D9" s="194">
        <v>15</v>
      </c>
      <c r="E9" s="194" t="s">
        <v>1</v>
      </c>
      <c r="F9" s="194" t="s">
        <v>1</v>
      </c>
      <c r="G9" s="194" t="s">
        <v>1</v>
      </c>
      <c r="L9" s="2"/>
    </row>
    <row r="10" spans="1:12" ht="18" customHeight="1" x14ac:dyDescent="0.2">
      <c r="A10" s="176" t="s">
        <v>189</v>
      </c>
      <c r="B10" s="194">
        <v>21</v>
      </c>
      <c r="C10" s="194">
        <v>10</v>
      </c>
      <c r="D10" s="194">
        <v>11</v>
      </c>
      <c r="E10" s="194" t="s">
        <v>1</v>
      </c>
      <c r="F10" s="194" t="s">
        <v>1</v>
      </c>
      <c r="G10" s="194" t="s">
        <v>1</v>
      </c>
      <c r="L10" s="2"/>
    </row>
    <row r="11" spans="1:12" ht="18" customHeight="1" x14ac:dyDescent="0.2">
      <c r="A11" s="176" t="s">
        <v>186</v>
      </c>
      <c r="B11" s="194">
        <v>10</v>
      </c>
      <c r="C11" s="194">
        <v>7</v>
      </c>
      <c r="D11" s="194">
        <v>3</v>
      </c>
      <c r="E11" s="194">
        <v>1</v>
      </c>
      <c r="F11" s="194">
        <v>1</v>
      </c>
      <c r="G11" s="194" t="s">
        <v>1</v>
      </c>
      <c r="L11" s="2"/>
    </row>
    <row r="12" spans="1:12" ht="18" customHeight="1" x14ac:dyDescent="0.2">
      <c r="A12" s="176" t="s">
        <v>187</v>
      </c>
      <c r="B12" s="194">
        <v>50</v>
      </c>
      <c r="C12" s="194">
        <v>32</v>
      </c>
      <c r="D12" s="194">
        <v>18</v>
      </c>
      <c r="E12" s="194" t="s">
        <v>1</v>
      </c>
      <c r="F12" s="194" t="s">
        <v>1</v>
      </c>
      <c r="G12" s="194" t="s">
        <v>1</v>
      </c>
      <c r="L12" s="2"/>
    </row>
    <row r="13" spans="1:12" ht="18" customHeight="1" x14ac:dyDescent="0.2">
      <c r="A13" s="176" t="s">
        <v>188</v>
      </c>
      <c r="B13" s="194">
        <v>21</v>
      </c>
      <c r="C13" s="194">
        <v>9</v>
      </c>
      <c r="D13" s="194">
        <v>12</v>
      </c>
      <c r="E13" s="194">
        <v>1</v>
      </c>
      <c r="F13" s="194">
        <v>1</v>
      </c>
      <c r="G13" s="194" t="s">
        <v>1</v>
      </c>
      <c r="L13" s="2"/>
    </row>
    <row r="14" spans="1:12" ht="18" customHeight="1" x14ac:dyDescent="0.2">
      <c r="A14" s="176" t="s">
        <v>116</v>
      </c>
      <c r="B14" s="194">
        <v>120</v>
      </c>
      <c r="C14" s="194">
        <v>39</v>
      </c>
      <c r="D14" s="194">
        <v>81</v>
      </c>
      <c r="E14" s="194">
        <v>6</v>
      </c>
      <c r="F14" s="194">
        <v>1</v>
      </c>
      <c r="G14" s="194">
        <v>5</v>
      </c>
      <c r="L14" s="2"/>
    </row>
    <row r="15" spans="1:12" ht="18" customHeight="1" x14ac:dyDescent="0.2">
      <c r="A15" s="176" t="s">
        <v>117</v>
      </c>
      <c r="B15" s="194">
        <v>1</v>
      </c>
      <c r="C15" s="194" t="s">
        <v>1</v>
      </c>
      <c r="D15" s="194">
        <v>1</v>
      </c>
      <c r="E15" s="194" t="s">
        <v>1</v>
      </c>
      <c r="F15" s="194" t="s">
        <v>1</v>
      </c>
      <c r="G15" s="194" t="s">
        <v>1</v>
      </c>
      <c r="L15" s="2"/>
    </row>
  </sheetData>
  <customSheetViews>
    <customSheetView guid="{A6D40BA3-20D9-4DE7-BC3B-7D9DCD7D95E8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4" topLeftCell="A5" activePane="bottomLeft" state="frozen"/>
      <selection pane="bottomLeft" activeCell="A2" sqref="A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4" topLeftCell="A5" activePane="bottomLeft" state="frozen"/>
      <selection pane="bottomLeft" activeCell="C14" sqref="C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4" topLeftCell="A11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pane ySplit="4" topLeftCell="A5" activePane="bottomLeft" state="frozen"/>
      <selection pane="bottomLeft" activeCell="B5" sqref="B5:H13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4" topLeftCell="A5" activePane="bottomLeft" state="frozen"/>
      <selection pane="bottomLeft" activeCell="B5" sqref="B5:G12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4" topLeftCell="A5" activePane="bottomLeft" state="frozen"/>
      <selection pane="bottomLeft"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4" topLeftCell="A5" activePane="bottomLeft" state="frozen"/>
      <selection pane="bottomLeft" activeCell="N21" sqref="N21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5" activePane="bottomLeft" state="frozen"/>
      <selection pane="bottomLeft" activeCell="D16" sqref="D16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4" topLeftCell="A5" activePane="bottomLeft" state="frozen"/>
      <selection pane="bottomLeft" activeCell="D10" sqref="D10:D11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4" topLeftCell="A5" activePane="bottomLeft" state="frozen"/>
      <selection pane="bottomLeft"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4" topLeftCell="A5" activePane="bottomLeft" state="frozen"/>
      <selection pane="bottomLeft" activeCell="A13" sqref="A13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4" topLeftCell="A5" activePane="bottomLeft" state="frozen"/>
      <selection pane="bottomLeft" activeCell="B5" sqref="B5:G15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ne ySplit="4" topLeftCell="A5" activePane="bottomLeft" state="frozen"/>
      <selection pane="bottomLeft" activeCell="F9" sqref="F9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D3"/>
    <mergeCell ref="E3:G3"/>
  </mergeCells>
  <phoneticPr fontId="20" type="noConversion"/>
  <hyperlinks>
    <hyperlink ref="G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15"/>
  <sheetViews>
    <sheetView zoomScaleNormal="100" workbookViewId="0"/>
  </sheetViews>
  <sheetFormatPr defaultColWidth="9.140625" defaultRowHeight="12" x14ac:dyDescent="0.2"/>
  <cols>
    <col min="1" max="1" width="12" style="2" customWidth="1"/>
    <col min="2" max="2" width="10.85546875" style="2" customWidth="1"/>
    <col min="3" max="4" width="19.5703125" style="2" customWidth="1"/>
    <col min="5" max="5" width="10.85546875" style="2" customWidth="1"/>
    <col min="6" max="6" width="10.85546875" style="4" customWidth="1"/>
    <col min="7" max="7" width="15.42578125" style="2" customWidth="1"/>
    <col min="8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3" s="3" customFormat="1" x14ac:dyDescent="0.2">
      <c r="A1" s="13" t="s">
        <v>210</v>
      </c>
      <c r="B1" s="2"/>
      <c r="C1" s="2"/>
      <c r="D1" s="2"/>
      <c r="E1" s="2"/>
      <c r="F1" s="2"/>
      <c r="I1" s="2"/>
      <c r="J1" s="2"/>
    </row>
    <row r="2" spans="1:13" ht="15" customHeight="1" thickBot="1" x14ac:dyDescent="0.25">
      <c r="A2" s="7"/>
      <c r="D2" s="5" t="s">
        <v>32</v>
      </c>
      <c r="F2" s="5"/>
      <c r="L2" s="2"/>
    </row>
    <row r="3" spans="1:13" ht="53.25" customHeight="1" thickTop="1" x14ac:dyDescent="0.2">
      <c r="A3" s="28"/>
      <c r="B3" s="25" t="s">
        <v>83</v>
      </c>
      <c r="C3" s="25" t="s">
        <v>94</v>
      </c>
      <c r="D3" s="242" t="s">
        <v>95</v>
      </c>
      <c r="E3" s="34"/>
      <c r="F3" s="34"/>
      <c r="K3" s="4"/>
      <c r="L3" s="2"/>
    </row>
    <row r="4" spans="1:13" ht="15" customHeight="1" x14ac:dyDescent="0.2">
      <c r="A4" s="139" t="s">
        <v>176</v>
      </c>
      <c r="B4" s="236">
        <v>2833</v>
      </c>
      <c r="C4" s="236">
        <v>2078</v>
      </c>
      <c r="D4" s="236">
        <v>755</v>
      </c>
      <c r="E4" s="12"/>
      <c r="F4" s="12"/>
      <c r="G4" s="10"/>
      <c r="H4" s="10"/>
      <c r="I4" s="9"/>
      <c r="J4" s="10"/>
      <c r="L4" s="2"/>
    </row>
    <row r="5" spans="1:13" ht="15" customHeight="1" x14ac:dyDescent="0.2">
      <c r="A5" s="139" t="s">
        <v>179</v>
      </c>
      <c r="B5" s="236">
        <v>2924</v>
      </c>
      <c r="C5" s="236">
        <v>2140</v>
      </c>
      <c r="D5" s="236">
        <v>784</v>
      </c>
      <c r="E5" s="12"/>
      <c r="F5" s="12"/>
      <c r="G5" s="10"/>
      <c r="H5" s="10"/>
      <c r="I5" s="9"/>
      <c r="J5" s="10"/>
      <c r="L5" s="2"/>
    </row>
    <row r="6" spans="1:13" ht="15" customHeight="1" x14ac:dyDescent="0.2">
      <c r="A6" s="139" t="s">
        <v>180</v>
      </c>
      <c r="B6" s="2">
        <v>2775</v>
      </c>
      <c r="C6" s="2">
        <v>2018</v>
      </c>
      <c r="D6" s="2">
        <v>757</v>
      </c>
      <c r="E6" s="12"/>
      <c r="F6" s="12"/>
      <c r="G6" s="10"/>
      <c r="H6" s="10"/>
      <c r="I6" s="9"/>
      <c r="J6" s="10"/>
      <c r="L6" s="2"/>
    </row>
    <row r="7" spans="1:13" ht="15" customHeight="1" x14ac:dyDescent="0.2">
      <c r="A7" s="139" t="s">
        <v>194</v>
      </c>
      <c r="B7" s="2">
        <v>2736</v>
      </c>
      <c r="C7" s="2">
        <v>1988</v>
      </c>
      <c r="D7" s="2">
        <v>748</v>
      </c>
      <c r="E7" s="12"/>
      <c r="F7" s="12"/>
      <c r="G7" s="10"/>
      <c r="H7" s="10"/>
      <c r="I7" s="9"/>
      <c r="J7" s="10"/>
      <c r="L7" s="2"/>
    </row>
    <row r="8" spans="1:13" ht="15" customHeight="1" x14ac:dyDescent="0.2">
      <c r="A8" s="139" t="s">
        <v>195</v>
      </c>
      <c r="B8" s="2">
        <v>2810</v>
      </c>
      <c r="C8" s="2">
        <v>2105</v>
      </c>
      <c r="D8" s="2">
        <v>705</v>
      </c>
      <c r="E8" s="12"/>
      <c r="F8" s="12"/>
      <c r="G8" s="10"/>
      <c r="H8" s="10"/>
      <c r="I8" s="9"/>
      <c r="J8" s="10"/>
      <c r="L8" s="2"/>
    </row>
    <row r="9" spans="1:13" ht="15" customHeight="1" x14ac:dyDescent="0.2">
      <c r="A9" s="139" t="s">
        <v>201</v>
      </c>
      <c r="B9" s="2">
        <v>2795</v>
      </c>
      <c r="C9" s="2">
        <v>2058</v>
      </c>
      <c r="D9" s="2">
        <v>737</v>
      </c>
      <c r="E9" s="12"/>
      <c r="F9" s="12"/>
      <c r="G9" s="10"/>
      <c r="H9" s="10"/>
      <c r="I9" s="9"/>
      <c r="J9" s="10"/>
      <c r="L9" s="2"/>
    </row>
    <row r="10" spans="1:13" ht="15" customHeight="1" x14ac:dyDescent="0.2">
      <c r="A10" s="139" t="s">
        <v>235</v>
      </c>
      <c r="B10" s="2">
        <v>2660</v>
      </c>
      <c r="C10" s="2">
        <v>1994</v>
      </c>
      <c r="D10" s="4">
        <v>666</v>
      </c>
      <c r="E10" s="12"/>
      <c r="F10" s="12"/>
      <c r="G10" s="10"/>
      <c r="H10" s="10"/>
      <c r="I10" s="9"/>
      <c r="J10" s="10"/>
      <c r="L10" s="2"/>
    </row>
    <row r="11" spans="1:13" ht="15" customHeight="1" x14ac:dyDescent="0.2">
      <c r="A11" s="139" t="s">
        <v>237</v>
      </c>
      <c r="B11" s="2">
        <v>2722</v>
      </c>
      <c r="C11" s="2">
        <v>2032</v>
      </c>
      <c r="D11" s="4">
        <v>690</v>
      </c>
      <c r="E11" s="12"/>
      <c r="F11" s="12"/>
      <c r="G11" s="10"/>
      <c r="H11" s="10"/>
      <c r="I11" s="9"/>
      <c r="J11" s="10"/>
      <c r="L11" s="2"/>
    </row>
    <row r="12" spans="1:13" ht="15" customHeight="1" x14ac:dyDescent="0.2">
      <c r="A12" s="139" t="s">
        <v>273</v>
      </c>
      <c r="B12" s="2">
        <v>2981</v>
      </c>
      <c r="C12" s="2">
        <v>2155</v>
      </c>
      <c r="D12" s="4">
        <v>826</v>
      </c>
      <c r="E12" s="12"/>
      <c r="F12" s="12"/>
      <c r="G12" s="10"/>
      <c r="H12" s="10"/>
      <c r="I12" s="9"/>
      <c r="J12" s="10"/>
      <c r="L12" s="2"/>
    </row>
    <row r="13" spans="1:13" ht="15" customHeight="1" x14ac:dyDescent="0.2">
      <c r="A13" s="139" t="s">
        <v>263</v>
      </c>
      <c r="B13" s="2">
        <v>2907</v>
      </c>
      <c r="C13" s="2">
        <v>2101</v>
      </c>
      <c r="D13" s="4">
        <v>806</v>
      </c>
      <c r="E13" s="12"/>
      <c r="F13" s="12"/>
      <c r="G13" s="10"/>
      <c r="H13" s="10"/>
      <c r="I13" s="9"/>
      <c r="J13" s="10"/>
      <c r="L13" s="2"/>
    </row>
    <row r="14" spans="1:13" x14ac:dyDescent="0.2">
      <c r="E14" s="4"/>
      <c r="F14" s="2"/>
      <c r="K14" s="4"/>
      <c r="L14" s="2"/>
    </row>
    <row r="15" spans="1:13" ht="86.25" customHeight="1" x14ac:dyDescent="0.25">
      <c r="A15" s="273" t="s">
        <v>256</v>
      </c>
      <c r="B15" s="273"/>
      <c r="C15" s="273"/>
      <c r="D15" s="273"/>
      <c r="E15" s="258"/>
      <c r="F15" s="258"/>
      <c r="G15" s="258"/>
      <c r="H15" s="258"/>
      <c r="I15" s="258"/>
      <c r="J15" s="258"/>
      <c r="K15" s="258"/>
      <c r="L15" s="258"/>
      <c r="M15" s="258"/>
    </row>
  </sheetData>
  <customSheetViews>
    <customSheetView guid="{A6D40BA3-20D9-4DE7-BC3B-7D9DCD7D95E8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pane ySplit="3" topLeftCell="A4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pane ySplit="3" topLeftCell="A4" activePane="bottomLeft" state="frozen"/>
      <selection pane="bottomLeft" activeCell="F20" sqref="F20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3" topLeftCell="A4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3" topLeftCell="A4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3" topLeftCell="A4" activePane="bottomLeft" state="frozen"/>
      <selection pane="bottomLeft" activeCell="B13" sqref="A13:IV13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130">
      <pane ySplit="3" topLeftCell="A4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3" topLeftCell="A4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3" topLeftCell="A4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3" topLeftCell="A4" activePane="bottomLeft" state="frozen"/>
      <selection pane="bottomLeft" activeCell="B13" sqref="B13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3" topLeftCell="A4" activePane="bottomLeft" state="frozen"/>
      <selection pane="bottomLeft" activeCell="F17" sqref="F17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3" topLeftCell="A4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pane ySplit="3" topLeftCell="A4" activePane="bottomLeft" state="frozen"/>
      <selection pane="bottomLeft" activeCell="I13" sqref="I13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15:D15"/>
  </mergeCells>
  <phoneticPr fontId="20" type="noConversion"/>
  <hyperlinks>
    <hyperlink ref="D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13" t="s">
        <v>209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L2" s="2"/>
      <c r="N2" s="5" t="s">
        <v>32</v>
      </c>
    </row>
    <row r="3" spans="1:16" s="17" customFormat="1" ht="21" customHeight="1" thickTop="1" x14ac:dyDescent="0.25">
      <c r="A3" s="285"/>
      <c r="B3" s="271" t="s">
        <v>54</v>
      </c>
      <c r="C3" s="271" t="s">
        <v>97</v>
      </c>
      <c r="D3" s="271"/>
      <c r="E3" s="271"/>
      <c r="F3" s="321" t="s">
        <v>98</v>
      </c>
      <c r="G3" s="321"/>
      <c r="H3" s="321"/>
      <c r="I3" s="321"/>
      <c r="J3" s="321"/>
      <c r="K3" s="321"/>
      <c r="L3" s="321"/>
      <c r="M3" s="321"/>
      <c r="N3" s="322"/>
    </row>
    <row r="4" spans="1:16" s="17" customFormat="1" ht="21" customHeight="1" x14ac:dyDescent="0.25">
      <c r="A4" s="320"/>
      <c r="B4" s="274"/>
      <c r="C4" s="274" t="s">
        <v>57</v>
      </c>
      <c r="D4" s="274" t="s">
        <v>93</v>
      </c>
      <c r="E4" s="274" t="s">
        <v>64</v>
      </c>
      <c r="F4" s="274" t="s">
        <v>99</v>
      </c>
      <c r="G4" s="274"/>
      <c r="H4" s="274"/>
      <c r="I4" s="274" t="s">
        <v>100</v>
      </c>
      <c r="J4" s="274"/>
      <c r="K4" s="274"/>
      <c r="L4" s="323" t="s">
        <v>101</v>
      </c>
      <c r="M4" s="323"/>
      <c r="N4" s="324"/>
    </row>
    <row r="5" spans="1:16" s="17" customFormat="1" ht="21" customHeight="1" x14ac:dyDescent="0.25">
      <c r="A5" s="320"/>
      <c r="B5" s="274"/>
      <c r="C5" s="274"/>
      <c r="D5" s="274"/>
      <c r="E5" s="274"/>
      <c r="F5" s="31" t="s">
        <v>56</v>
      </c>
      <c r="G5" s="31" t="s">
        <v>93</v>
      </c>
      <c r="H5" s="31" t="s">
        <v>64</v>
      </c>
      <c r="I5" s="31" t="s">
        <v>56</v>
      </c>
      <c r="J5" s="31" t="s">
        <v>93</v>
      </c>
      <c r="K5" s="31" t="s">
        <v>64</v>
      </c>
      <c r="L5" s="31" t="s">
        <v>56</v>
      </c>
      <c r="M5" s="31" t="s">
        <v>93</v>
      </c>
      <c r="N5" s="37" t="s">
        <v>64</v>
      </c>
    </row>
    <row r="6" spans="1:16" ht="18" customHeight="1" x14ac:dyDescent="0.2">
      <c r="A6" s="22">
        <v>2015</v>
      </c>
      <c r="B6" s="45">
        <v>13</v>
      </c>
      <c r="C6" s="78">
        <v>3223</v>
      </c>
      <c r="D6" s="78">
        <v>1374</v>
      </c>
      <c r="E6" s="78">
        <v>1849</v>
      </c>
      <c r="F6" s="78" t="s">
        <v>1</v>
      </c>
      <c r="G6" s="78" t="s">
        <v>1</v>
      </c>
      <c r="H6" s="78" t="s">
        <v>1</v>
      </c>
      <c r="I6" s="78">
        <v>613</v>
      </c>
      <c r="J6" s="78">
        <v>298</v>
      </c>
      <c r="K6" s="78">
        <v>315</v>
      </c>
      <c r="L6" s="86">
        <v>2610</v>
      </c>
      <c r="M6" s="87">
        <v>1076</v>
      </c>
      <c r="N6" s="87">
        <v>1534</v>
      </c>
      <c r="O6" s="9"/>
      <c r="P6" s="10"/>
    </row>
    <row r="7" spans="1:16" ht="18" customHeight="1" x14ac:dyDescent="0.2">
      <c r="A7" s="22">
        <v>2016</v>
      </c>
      <c r="B7" s="45">
        <v>13</v>
      </c>
      <c r="C7" s="78">
        <v>3204</v>
      </c>
      <c r="D7" s="78">
        <v>1385</v>
      </c>
      <c r="E7" s="78">
        <v>1819</v>
      </c>
      <c r="F7" s="78">
        <v>9</v>
      </c>
      <c r="G7" s="78">
        <v>6</v>
      </c>
      <c r="H7" s="78">
        <v>3</v>
      </c>
      <c r="I7" s="78">
        <v>623</v>
      </c>
      <c r="J7" s="78">
        <v>309</v>
      </c>
      <c r="K7" s="78">
        <v>314</v>
      </c>
      <c r="L7" s="86">
        <v>2572</v>
      </c>
      <c r="M7" s="87">
        <v>1070</v>
      </c>
      <c r="N7" s="87">
        <v>1502</v>
      </c>
      <c r="O7" s="45"/>
      <c r="P7" s="58"/>
    </row>
    <row r="8" spans="1:16" ht="18" customHeight="1" x14ac:dyDescent="0.2">
      <c r="A8" s="22">
        <v>2017</v>
      </c>
      <c r="B8" s="45">
        <v>11</v>
      </c>
      <c r="C8" s="78">
        <v>3715</v>
      </c>
      <c r="D8" s="78">
        <v>1567</v>
      </c>
      <c r="E8" s="78">
        <v>2148</v>
      </c>
      <c r="F8" s="78">
        <v>8</v>
      </c>
      <c r="G8" s="78">
        <v>5</v>
      </c>
      <c r="H8" s="78">
        <v>3</v>
      </c>
      <c r="I8" s="78">
        <v>578</v>
      </c>
      <c r="J8" s="78">
        <v>270</v>
      </c>
      <c r="K8" s="78">
        <v>308</v>
      </c>
      <c r="L8" s="86">
        <v>3129</v>
      </c>
      <c r="M8" s="87">
        <v>1292</v>
      </c>
      <c r="N8" s="87">
        <v>1837</v>
      </c>
      <c r="O8" s="9"/>
      <c r="P8" s="10"/>
    </row>
    <row r="9" spans="1:16" ht="18" customHeight="1" x14ac:dyDescent="0.2">
      <c r="A9" s="22">
        <v>2018</v>
      </c>
      <c r="B9" s="45">
        <v>11</v>
      </c>
      <c r="C9" s="78">
        <v>3502</v>
      </c>
      <c r="D9" s="78">
        <v>1477</v>
      </c>
      <c r="E9" s="78">
        <v>2025</v>
      </c>
      <c r="F9" s="78">
        <v>10</v>
      </c>
      <c r="G9" s="78">
        <v>7</v>
      </c>
      <c r="H9" s="78">
        <v>3</v>
      </c>
      <c r="I9" s="78">
        <v>581</v>
      </c>
      <c r="J9" s="78">
        <v>283</v>
      </c>
      <c r="K9" s="78">
        <v>298</v>
      </c>
      <c r="L9" s="86">
        <v>2911</v>
      </c>
      <c r="M9" s="87">
        <v>1187</v>
      </c>
      <c r="N9" s="87">
        <v>1724</v>
      </c>
      <c r="O9" s="9"/>
      <c r="P9" s="10"/>
    </row>
    <row r="10" spans="1:16" ht="18" customHeight="1" x14ac:dyDescent="0.2">
      <c r="A10" s="22">
        <v>2019</v>
      </c>
      <c r="B10" s="45">
        <v>11</v>
      </c>
      <c r="C10" s="78">
        <v>3364</v>
      </c>
      <c r="D10" s="78">
        <v>1368</v>
      </c>
      <c r="E10" s="78">
        <v>1996</v>
      </c>
      <c r="F10" s="78">
        <v>6</v>
      </c>
      <c r="G10" s="78">
        <v>4</v>
      </c>
      <c r="H10" s="78">
        <v>2</v>
      </c>
      <c r="I10" s="78">
        <v>567</v>
      </c>
      <c r="J10" s="78">
        <v>263</v>
      </c>
      <c r="K10" s="78">
        <v>304</v>
      </c>
      <c r="L10" s="86">
        <v>2791</v>
      </c>
      <c r="M10" s="87">
        <v>1101</v>
      </c>
      <c r="N10" s="87">
        <v>1690</v>
      </c>
      <c r="O10" s="9"/>
      <c r="P10" s="10"/>
    </row>
    <row r="11" spans="1:16" ht="18" customHeight="1" x14ac:dyDescent="0.2">
      <c r="A11" s="22">
        <v>2020</v>
      </c>
      <c r="B11" s="45">
        <v>11</v>
      </c>
      <c r="C11" s="78">
        <v>3373</v>
      </c>
      <c r="D11" s="78">
        <v>1419</v>
      </c>
      <c r="E11" s="78">
        <v>1954</v>
      </c>
      <c r="F11" s="78">
        <v>6</v>
      </c>
      <c r="G11" s="78">
        <v>3</v>
      </c>
      <c r="H11" s="78">
        <v>3</v>
      </c>
      <c r="I11" s="78">
        <v>599</v>
      </c>
      <c r="J11" s="78">
        <v>317</v>
      </c>
      <c r="K11" s="78">
        <v>282</v>
      </c>
      <c r="L11" s="86">
        <v>2768</v>
      </c>
      <c r="M11" s="87">
        <v>1099</v>
      </c>
      <c r="N11" s="87">
        <v>1669</v>
      </c>
      <c r="O11" s="9"/>
      <c r="P11" s="10"/>
    </row>
    <row r="12" spans="1:16" ht="18" customHeight="1" x14ac:dyDescent="0.2">
      <c r="A12" s="22">
        <v>2021</v>
      </c>
      <c r="B12" s="45">
        <v>11</v>
      </c>
      <c r="C12" s="78">
        <v>3274</v>
      </c>
      <c r="D12" s="78">
        <v>1331</v>
      </c>
      <c r="E12" s="78">
        <v>1943</v>
      </c>
      <c r="F12" s="78">
        <v>4</v>
      </c>
      <c r="G12" s="78">
        <v>2</v>
      </c>
      <c r="H12" s="78">
        <v>2</v>
      </c>
      <c r="I12" s="78">
        <v>555</v>
      </c>
      <c r="J12" s="78">
        <v>301</v>
      </c>
      <c r="K12" s="78">
        <v>254</v>
      </c>
      <c r="L12" s="86">
        <v>2715</v>
      </c>
      <c r="M12" s="87">
        <v>1028</v>
      </c>
      <c r="N12" s="87">
        <v>1687</v>
      </c>
      <c r="O12" s="9"/>
      <c r="P12" s="10"/>
    </row>
    <row r="13" spans="1:16" ht="18" customHeight="1" x14ac:dyDescent="0.2">
      <c r="A13" s="22">
        <v>2022</v>
      </c>
      <c r="B13" s="45">
        <v>11</v>
      </c>
      <c r="C13" s="78">
        <v>3089</v>
      </c>
      <c r="D13" s="78">
        <v>1121</v>
      </c>
      <c r="E13" s="78">
        <v>1968</v>
      </c>
      <c r="F13" s="78">
        <v>4</v>
      </c>
      <c r="G13" s="78">
        <v>2</v>
      </c>
      <c r="H13" s="78">
        <v>2</v>
      </c>
      <c r="I13" s="78">
        <v>532</v>
      </c>
      <c r="J13" s="78">
        <v>258</v>
      </c>
      <c r="K13" s="78">
        <v>274</v>
      </c>
      <c r="L13" s="86">
        <v>2553</v>
      </c>
      <c r="M13" s="87">
        <v>861</v>
      </c>
      <c r="N13" s="87">
        <v>1692</v>
      </c>
      <c r="O13" s="9"/>
      <c r="P13" s="10"/>
    </row>
    <row r="14" spans="1:16" ht="18" customHeight="1" x14ac:dyDescent="0.2">
      <c r="A14" s="22">
        <v>2023</v>
      </c>
      <c r="B14" s="45">
        <v>11</v>
      </c>
      <c r="C14" s="78">
        <v>3051</v>
      </c>
      <c r="D14" s="78">
        <v>1114</v>
      </c>
      <c r="E14" s="78">
        <v>1937</v>
      </c>
      <c r="F14" s="78">
        <v>5</v>
      </c>
      <c r="G14" s="78">
        <v>3</v>
      </c>
      <c r="H14" s="78">
        <v>2</v>
      </c>
      <c r="I14" s="78">
        <v>535</v>
      </c>
      <c r="J14" s="78">
        <v>280</v>
      </c>
      <c r="K14" s="78">
        <v>255</v>
      </c>
      <c r="L14" s="86">
        <v>2511</v>
      </c>
      <c r="M14" s="87">
        <v>831</v>
      </c>
      <c r="N14" s="87">
        <v>1680</v>
      </c>
      <c r="O14" s="9"/>
      <c r="P14" s="10"/>
    </row>
    <row r="15" spans="1:16" ht="18" customHeight="1" x14ac:dyDescent="0.2">
      <c r="A15" s="22">
        <v>2024</v>
      </c>
      <c r="B15" s="45">
        <v>11</v>
      </c>
      <c r="C15" s="78">
        <v>3039</v>
      </c>
      <c r="D15" s="78">
        <v>1076</v>
      </c>
      <c r="E15" s="78">
        <v>1963</v>
      </c>
      <c r="F15" s="78">
        <v>6</v>
      </c>
      <c r="G15" s="78">
        <v>4</v>
      </c>
      <c r="H15" s="78">
        <v>2</v>
      </c>
      <c r="I15" s="78">
        <v>494</v>
      </c>
      <c r="J15" s="78">
        <v>225</v>
      </c>
      <c r="K15" s="78">
        <v>269</v>
      </c>
      <c r="L15" s="86">
        <v>2539</v>
      </c>
      <c r="M15" s="87">
        <v>847</v>
      </c>
      <c r="N15" s="87">
        <v>1692</v>
      </c>
      <c r="O15" s="9"/>
      <c r="P15" s="10"/>
    </row>
  </sheetData>
  <customSheetViews>
    <customSheetView guid="{A6D40BA3-20D9-4DE7-BC3B-7D9DCD7D95E8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90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selection activeCell="B18" sqref="B18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90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selection activeCell="B18" sqref="B18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E16" sqref="E16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:A5"/>
    <mergeCell ref="B3:B5"/>
    <mergeCell ref="C4:C5"/>
    <mergeCell ref="D4:D5"/>
    <mergeCell ref="F3:N3"/>
    <mergeCell ref="F4:H4"/>
    <mergeCell ref="I4:K4"/>
    <mergeCell ref="L4:N4"/>
    <mergeCell ref="E4:E5"/>
    <mergeCell ref="C3:E3"/>
  </mergeCells>
  <phoneticPr fontId="20" type="noConversion"/>
  <hyperlinks>
    <hyperlink ref="N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35"/>
  <sheetViews>
    <sheetView zoomScaleNormal="100" workbookViewId="0"/>
  </sheetViews>
  <sheetFormatPr defaultColWidth="9.140625" defaultRowHeight="12" x14ac:dyDescent="0.2"/>
  <cols>
    <col min="1" max="1" width="12" style="2" customWidth="1"/>
    <col min="2" max="4" width="9" style="2" customWidth="1"/>
    <col min="5" max="5" width="8.7109375" style="2" customWidth="1"/>
    <col min="6" max="6" width="8.7109375" style="4" customWidth="1"/>
    <col min="7" max="10" width="8.7109375" style="2" customWidth="1"/>
    <col min="11" max="11" width="13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3" s="3" customFormat="1" x14ac:dyDescent="0.2">
      <c r="A1" s="13" t="s">
        <v>161</v>
      </c>
      <c r="B1" s="2"/>
      <c r="C1" s="2"/>
      <c r="D1" s="2"/>
      <c r="E1" s="2"/>
      <c r="F1" s="2"/>
      <c r="G1" s="2"/>
      <c r="H1" s="2"/>
      <c r="I1" s="2"/>
      <c r="J1" s="2"/>
      <c r="M1" s="5"/>
    </row>
    <row r="2" spans="1:13" ht="15" customHeight="1" thickBot="1" x14ac:dyDescent="0.25">
      <c r="A2" s="7"/>
      <c r="F2" s="2"/>
      <c r="L2" s="2"/>
      <c r="M2" s="5" t="s">
        <v>32</v>
      </c>
    </row>
    <row r="3" spans="1:13" s="21" customFormat="1" ht="24.75" customHeight="1" thickTop="1" x14ac:dyDescent="0.25">
      <c r="A3" s="275"/>
      <c r="B3" s="271" t="s">
        <v>51</v>
      </c>
      <c r="C3" s="271"/>
      <c r="D3" s="271"/>
      <c r="E3" s="271" t="s">
        <v>52</v>
      </c>
      <c r="F3" s="271"/>
      <c r="G3" s="271"/>
      <c r="H3" s="271"/>
      <c r="I3" s="271"/>
      <c r="J3" s="271"/>
      <c r="K3" s="271" t="s">
        <v>47</v>
      </c>
      <c r="L3" s="271"/>
      <c r="M3" s="278"/>
    </row>
    <row r="4" spans="1:13" s="21" customFormat="1" ht="24.75" customHeight="1" x14ac:dyDescent="0.25">
      <c r="A4" s="276"/>
      <c r="B4" s="274"/>
      <c r="C4" s="274"/>
      <c r="D4" s="274"/>
      <c r="E4" s="274" t="s">
        <v>48</v>
      </c>
      <c r="F4" s="274"/>
      <c r="G4" s="274"/>
      <c r="H4" s="274" t="s">
        <v>53</v>
      </c>
      <c r="I4" s="274"/>
      <c r="J4" s="274"/>
      <c r="K4" s="274"/>
      <c r="L4" s="274"/>
      <c r="M4" s="279"/>
    </row>
    <row r="5" spans="1:13" s="21" customFormat="1" ht="24.75" customHeight="1" x14ac:dyDescent="0.25">
      <c r="A5" s="277"/>
      <c r="B5" s="26" t="s">
        <v>48</v>
      </c>
      <c r="C5" s="26" t="s">
        <v>245</v>
      </c>
      <c r="D5" s="26" t="s">
        <v>241</v>
      </c>
      <c r="E5" s="26" t="s">
        <v>48</v>
      </c>
      <c r="F5" s="238" t="s">
        <v>245</v>
      </c>
      <c r="G5" s="238" t="s">
        <v>241</v>
      </c>
      <c r="H5" s="26" t="s">
        <v>48</v>
      </c>
      <c r="I5" s="238" t="s">
        <v>245</v>
      </c>
      <c r="J5" s="238" t="s">
        <v>241</v>
      </c>
      <c r="K5" s="26" t="s">
        <v>48</v>
      </c>
      <c r="L5" s="26" t="s">
        <v>49</v>
      </c>
      <c r="M5" s="27" t="s">
        <v>50</v>
      </c>
    </row>
    <row r="6" spans="1:13" ht="15" customHeight="1" x14ac:dyDescent="0.2">
      <c r="A6" s="18" t="s">
        <v>2</v>
      </c>
      <c r="B6" s="45">
        <v>16648</v>
      </c>
      <c r="C6" s="45">
        <v>8426</v>
      </c>
      <c r="D6" s="45">
        <v>8222</v>
      </c>
      <c r="E6" s="45">
        <v>12741</v>
      </c>
      <c r="F6" s="45" t="s">
        <v>0</v>
      </c>
      <c r="G6" s="45" t="s">
        <v>0</v>
      </c>
      <c r="H6" s="45" t="s">
        <v>0</v>
      </c>
      <c r="I6" s="45" t="s">
        <v>0</v>
      </c>
      <c r="J6" s="45" t="s">
        <v>0</v>
      </c>
      <c r="K6" s="45" t="s">
        <v>0</v>
      </c>
      <c r="L6" s="8" t="s">
        <v>0</v>
      </c>
      <c r="M6" s="8" t="s">
        <v>0</v>
      </c>
    </row>
    <row r="7" spans="1:13" ht="15" customHeight="1" x14ac:dyDescent="0.2">
      <c r="A7" s="16" t="s">
        <v>3</v>
      </c>
      <c r="B7" s="45">
        <v>16474</v>
      </c>
      <c r="C7" s="45">
        <v>8350</v>
      </c>
      <c r="D7" s="45">
        <v>8124</v>
      </c>
      <c r="E7" s="45">
        <v>12930</v>
      </c>
      <c r="F7" s="45" t="s">
        <v>0</v>
      </c>
      <c r="G7" s="45" t="s">
        <v>0</v>
      </c>
      <c r="H7" s="45" t="s">
        <v>0</v>
      </c>
      <c r="I7" s="45" t="s">
        <v>0</v>
      </c>
      <c r="J7" s="45" t="s">
        <v>0</v>
      </c>
      <c r="K7" s="45">
        <v>672</v>
      </c>
      <c r="L7" s="2">
        <v>277</v>
      </c>
      <c r="M7" s="2">
        <v>395</v>
      </c>
    </row>
    <row r="8" spans="1:13" ht="15" customHeight="1" x14ac:dyDescent="0.2">
      <c r="A8" s="16" t="s">
        <v>4</v>
      </c>
      <c r="B8" s="45">
        <v>16818</v>
      </c>
      <c r="C8" s="45">
        <v>8557</v>
      </c>
      <c r="D8" s="45">
        <v>8261</v>
      </c>
      <c r="E8" s="45">
        <v>13578</v>
      </c>
      <c r="F8" s="45" t="s">
        <v>0</v>
      </c>
      <c r="G8" s="45" t="s">
        <v>0</v>
      </c>
      <c r="H8" s="45" t="s">
        <v>0</v>
      </c>
      <c r="I8" s="45" t="s">
        <v>0</v>
      </c>
      <c r="J8" s="58" t="s">
        <v>0</v>
      </c>
      <c r="K8" s="58">
        <v>706</v>
      </c>
      <c r="L8" s="2">
        <v>270</v>
      </c>
      <c r="M8" s="2">
        <v>436</v>
      </c>
    </row>
    <row r="9" spans="1:13" ht="15" customHeight="1" x14ac:dyDescent="0.2">
      <c r="A9" s="16" t="s">
        <v>13</v>
      </c>
      <c r="B9" s="45">
        <v>15783</v>
      </c>
      <c r="C9" s="45">
        <v>7987</v>
      </c>
      <c r="D9" s="45">
        <v>7796</v>
      </c>
      <c r="E9" s="45">
        <v>14172</v>
      </c>
      <c r="F9" s="45" t="s">
        <v>0</v>
      </c>
      <c r="G9" s="45" t="s">
        <v>0</v>
      </c>
      <c r="H9" s="45" t="s">
        <v>0</v>
      </c>
      <c r="I9" s="45" t="s">
        <v>0</v>
      </c>
      <c r="J9" s="58" t="s">
        <v>0</v>
      </c>
      <c r="K9" s="58">
        <v>885</v>
      </c>
      <c r="L9" s="2">
        <v>370</v>
      </c>
      <c r="M9" s="2">
        <v>515</v>
      </c>
    </row>
    <row r="10" spans="1:13" ht="15" customHeight="1" x14ac:dyDescent="0.2">
      <c r="A10" s="16" t="s">
        <v>26</v>
      </c>
      <c r="B10" s="45">
        <v>15815</v>
      </c>
      <c r="C10" s="45">
        <v>7987</v>
      </c>
      <c r="D10" s="45">
        <v>7828</v>
      </c>
      <c r="E10" s="45">
        <v>14251</v>
      </c>
      <c r="F10" s="45">
        <v>7306</v>
      </c>
      <c r="G10" s="45">
        <v>6945</v>
      </c>
      <c r="H10" s="45" t="s">
        <v>0</v>
      </c>
      <c r="I10" s="45" t="s">
        <v>0</v>
      </c>
      <c r="J10" s="58" t="s">
        <v>0</v>
      </c>
      <c r="K10" s="58">
        <v>1002</v>
      </c>
      <c r="L10" s="2">
        <v>368</v>
      </c>
      <c r="M10" s="2">
        <v>634</v>
      </c>
    </row>
    <row r="11" spans="1:13" ht="15" customHeight="1" x14ac:dyDescent="0.2">
      <c r="A11" s="16" t="s">
        <v>14</v>
      </c>
      <c r="B11" s="45">
        <v>15111</v>
      </c>
      <c r="C11" s="45">
        <v>7677</v>
      </c>
      <c r="D11" s="45">
        <v>7434</v>
      </c>
      <c r="E11" s="45">
        <v>14241</v>
      </c>
      <c r="F11" s="45">
        <v>7367</v>
      </c>
      <c r="G11" s="45">
        <v>6874</v>
      </c>
      <c r="H11" s="45">
        <v>13645</v>
      </c>
      <c r="I11" s="45">
        <v>7020</v>
      </c>
      <c r="J11" s="58">
        <v>6625</v>
      </c>
      <c r="K11" s="58">
        <v>1141</v>
      </c>
      <c r="L11" s="2">
        <v>404</v>
      </c>
      <c r="M11" s="2">
        <v>737</v>
      </c>
    </row>
    <row r="12" spans="1:13" ht="15" customHeight="1" x14ac:dyDescent="0.2">
      <c r="A12" s="16" t="s">
        <v>6</v>
      </c>
      <c r="B12" s="58">
        <v>14641</v>
      </c>
      <c r="C12" s="58">
        <v>7510</v>
      </c>
      <c r="D12" s="58">
        <v>7131</v>
      </c>
      <c r="E12" s="58">
        <v>13936</v>
      </c>
      <c r="F12" s="58">
        <v>7027</v>
      </c>
      <c r="G12" s="58">
        <v>6909</v>
      </c>
      <c r="H12" s="58">
        <v>13303</v>
      </c>
      <c r="I12" s="58">
        <v>6640</v>
      </c>
      <c r="J12" s="58">
        <v>6663</v>
      </c>
      <c r="K12" s="58">
        <v>1309</v>
      </c>
      <c r="L12" s="2">
        <v>499</v>
      </c>
      <c r="M12" s="2">
        <v>810</v>
      </c>
    </row>
    <row r="13" spans="1:13" ht="15" customHeight="1" x14ac:dyDescent="0.2">
      <c r="A13" s="16" t="s">
        <v>7</v>
      </c>
      <c r="B13" s="58">
        <v>14850</v>
      </c>
      <c r="C13" s="58">
        <v>7563</v>
      </c>
      <c r="D13" s="58">
        <v>7287</v>
      </c>
      <c r="E13" s="58">
        <v>13360</v>
      </c>
      <c r="F13" s="58">
        <v>6827</v>
      </c>
      <c r="G13" s="58">
        <v>6533</v>
      </c>
      <c r="H13" s="58">
        <v>12466</v>
      </c>
      <c r="I13" s="58">
        <v>6294</v>
      </c>
      <c r="J13" s="58">
        <v>6172</v>
      </c>
      <c r="K13" s="58">
        <v>1645</v>
      </c>
      <c r="L13" s="2">
        <v>673</v>
      </c>
      <c r="M13" s="2">
        <v>972</v>
      </c>
    </row>
    <row r="14" spans="1:13" ht="15" customHeight="1" x14ac:dyDescent="0.2">
      <c r="A14" s="16" t="s">
        <v>8</v>
      </c>
      <c r="B14" s="58">
        <v>14279</v>
      </c>
      <c r="C14" s="58">
        <v>7429</v>
      </c>
      <c r="D14" s="58">
        <v>6850</v>
      </c>
      <c r="E14" s="58">
        <v>14437</v>
      </c>
      <c r="F14" s="58">
        <v>7364</v>
      </c>
      <c r="G14" s="58">
        <v>7073</v>
      </c>
      <c r="H14" s="58">
        <v>13547</v>
      </c>
      <c r="I14" s="58">
        <v>6796</v>
      </c>
      <c r="J14" s="45">
        <v>6751</v>
      </c>
      <c r="K14" s="58">
        <v>2186</v>
      </c>
      <c r="L14" s="2">
        <v>825</v>
      </c>
      <c r="M14" s="2">
        <v>1361</v>
      </c>
    </row>
    <row r="15" spans="1:13" ht="15" customHeight="1" x14ac:dyDescent="0.2">
      <c r="A15" s="16" t="s">
        <v>9</v>
      </c>
      <c r="B15" s="58">
        <v>14403</v>
      </c>
      <c r="C15" s="58">
        <v>7320</v>
      </c>
      <c r="D15" s="58">
        <v>7083</v>
      </c>
      <c r="E15" s="58">
        <v>13572</v>
      </c>
      <c r="F15" s="58">
        <v>6954</v>
      </c>
      <c r="G15" s="58">
        <v>6618</v>
      </c>
      <c r="H15" s="58">
        <v>12844</v>
      </c>
      <c r="I15" s="58">
        <v>6481</v>
      </c>
      <c r="J15" s="45">
        <v>6363</v>
      </c>
      <c r="K15" s="58">
        <v>3036</v>
      </c>
      <c r="L15" s="2">
        <v>1185</v>
      </c>
      <c r="M15" s="2">
        <v>1851</v>
      </c>
    </row>
    <row r="16" spans="1:13" ht="15" customHeight="1" x14ac:dyDescent="0.2">
      <c r="A16" s="16" t="s">
        <v>10</v>
      </c>
      <c r="B16" s="58">
        <v>12216</v>
      </c>
      <c r="C16" s="58">
        <v>6314</v>
      </c>
      <c r="D16" s="58">
        <v>5902</v>
      </c>
      <c r="E16" s="58">
        <v>13845</v>
      </c>
      <c r="F16" s="58">
        <v>7036</v>
      </c>
      <c r="G16" s="58">
        <v>6809</v>
      </c>
      <c r="H16" s="58">
        <v>13022</v>
      </c>
      <c r="I16" s="58">
        <v>6519</v>
      </c>
      <c r="J16" s="45">
        <v>6503</v>
      </c>
      <c r="K16" s="58">
        <v>4301</v>
      </c>
      <c r="L16" s="2">
        <v>1887</v>
      </c>
      <c r="M16" s="2">
        <v>2414</v>
      </c>
    </row>
    <row r="17" spans="1:13" ht="15" customHeight="1" x14ac:dyDescent="0.2">
      <c r="A17" s="16" t="s">
        <v>11</v>
      </c>
      <c r="B17" s="58">
        <v>12426</v>
      </c>
      <c r="C17" s="58">
        <v>6340</v>
      </c>
      <c r="D17" s="58">
        <v>6086</v>
      </c>
      <c r="E17" s="58">
        <v>13504</v>
      </c>
      <c r="F17" s="58">
        <v>6883</v>
      </c>
      <c r="G17" s="58">
        <v>6621</v>
      </c>
      <c r="H17" s="58">
        <v>12792</v>
      </c>
      <c r="I17" s="58">
        <v>6458</v>
      </c>
      <c r="J17" s="45">
        <v>6334</v>
      </c>
      <c r="K17" s="58">
        <v>5886</v>
      </c>
      <c r="L17" s="2">
        <v>2516</v>
      </c>
      <c r="M17" s="2">
        <v>3370</v>
      </c>
    </row>
    <row r="18" spans="1:13" ht="15" customHeight="1" x14ac:dyDescent="0.2">
      <c r="A18" s="16" t="s">
        <v>12</v>
      </c>
      <c r="B18" s="58">
        <v>14875</v>
      </c>
      <c r="C18" s="58">
        <v>7603</v>
      </c>
      <c r="D18" s="58">
        <v>7272</v>
      </c>
      <c r="E18" s="58">
        <v>13848</v>
      </c>
      <c r="F18" s="58">
        <v>7190</v>
      </c>
      <c r="G18" s="58">
        <v>6658</v>
      </c>
      <c r="H18" s="58">
        <v>12470</v>
      </c>
      <c r="I18" s="58">
        <v>6329</v>
      </c>
      <c r="J18" s="45">
        <v>6141</v>
      </c>
      <c r="K18" s="58">
        <v>6931</v>
      </c>
      <c r="L18" s="2">
        <v>3019</v>
      </c>
      <c r="M18" s="2">
        <v>3912</v>
      </c>
    </row>
    <row r="19" spans="1:13" ht="15" customHeight="1" x14ac:dyDescent="0.2">
      <c r="A19" s="16" t="s">
        <v>108</v>
      </c>
      <c r="B19" s="58">
        <v>13948</v>
      </c>
      <c r="C19" s="58">
        <v>7075</v>
      </c>
      <c r="D19" s="58">
        <v>6873</v>
      </c>
      <c r="E19" s="58">
        <v>13229</v>
      </c>
      <c r="F19" s="58">
        <v>6616</v>
      </c>
      <c r="G19" s="58">
        <v>6613</v>
      </c>
      <c r="H19" s="58">
        <v>12255</v>
      </c>
      <c r="I19" s="58">
        <v>6080</v>
      </c>
      <c r="J19" s="45">
        <v>6175</v>
      </c>
      <c r="K19" s="58">
        <v>7328</v>
      </c>
      <c r="L19" s="2">
        <v>2992</v>
      </c>
      <c r="M19" s="2">
        <v>4336</v>
      </c>
    </row>
    <row r="20" spans="1:13" ht="15" customHeight="1" x14ac:dyDescent="0.2">
      <c r="A20" s="44" t="s">
        <v>110</v>
      </c>
      <c r="B20" s="58">
        <v>13900</v>
      </c>
      <c r="C20" s="58">
        <v>7098</v>
      </c>
      <c r="D20" s="58">
        <v>6802</v>
      </c>
      <c r="E20" s="58">
        <v>11423</v>
      </c>
      <c r="F20" s="58">
        <v>5807</v>
      </c>
      <c r="G20" s="58">
        <v>5616</v>
      </c>
      <c r="H20" s="58">
        <v>11164</v>
      </c>
      <c r="I20" s="58">
        <v>5680</v>
      </c>
      <c r="J20" s="45">
        <v>5484</v>
      </c>
      <c r="K20" s="4">
        <v>7855</v>
      </c>
      <c r="L20" s="2">
        <v>3137</v>
      </c>
      <c r="M20" s="2">
        <v>4718</v>
      </c>
    </row>
    <row r="21" spans="1:13" ht="15" customHeight="1" x14ac:dyDescent="0.2">
      <c r="A21" s="84" t="s">
        <v>123</v>
      </c>
      <c r="B21" s="58">
        <f>11972+33</f>
        <v>12005</v>
      </c>
      <c r="C21" s="58">
        <v>6324</v>
      </c>
      <c r="D21" s="58">
        <v>5681</v>
      </c>
      <c r="E21" s="58">
        <v>12200</v>
      </c>
      <c r="F21" s="58">
        <v>6359</v>
      </c>
      <c r="G21" s="58">
        <v>5841</v>
      </c>
      <c r="H21" s="141">
        <v>12157</v>
      </c>
      <c r="I21" s="141">
        <f>12157-5817</f>
        <v>6340</v>
      </c>
      <c r="J21" s="142">
        <v>5817</v>
      </c>
      <c r="K21" s="4">
        <v>7567</v>
      </c>
      <c r="L21" s="2">
        <v>3108</v>
      </c>
      <c r="M21" s="2">
        <v>4459</v>
      </c>
    </row>
    <row r="22" spans="1:13" ht="15" customHeight="1" x14ac:dyDescent="0.2">
      <c r="A22" s="84" t="s">
        <v>128</v>
      </c>
      <c r="B22" s="58">
        <v>11624</v>
      </c>
      <c r="C22" s="58">
        <f>+B22-D22</f>
        <v>5917</v>
      </c>
      <c r="D22" s="58">
        <v>5707</v>
      </c>
      <c r="E22" s="58">
        <v>13676</v>
      </c>
      <c r="F22" s="58">
        <f>+E22-G22</f>
        <v>6988</v>
      </c>
      <c r="G22" s="58">
        <v>6688</v>
      </c>
      <c r="H22" s="141">
        <v>13639</v>
      </c>
      <c r="I22" s="141">
        <f>+H22-J22</f>
        <v>6977</v>
      </c>
      <c r="J22" s="142">
        <v>6662</v>
      </c>
      <c r="K22" s="4">
        <v>7097</v>
      </c>
      <c r="L22" s="2">
        <v>2968</v>
      </c>
      <c r="M22" s="2">
        <v>4129</v>
      </c>
    </row>
    <row r="23" spans="1:13" ht="15" customHeight="1" x14ac:dyDescent="0.2">
      <c r="A23" s="84" t="s">
        <v>130</v>
      </c>
      <c r="B23" s="58">
        <f>11836+54</f>
        <v>11890</v>
      </c>
      <c r="C23" s="58">
        <f>6010+37</f>
        <v>6047</v>
      </c>
      <c r="D23" s="58">
        <f>5826+17</f>
        <v>5843</v>
      </c>
      <c r="E23" s="141">
        <v>12896</v>
      </c>
      <c r="F23" s="141">
        <v>6575</v>
      </c>
      <c r="G23" s="141">
        <v>6321</v>
      </c>
      <c r="H23" s="141">
        <v>12896</v>
      </c>
      <c r="I23" s="141">
        <v>6575</v>
      </c>
      <c r="J23" s="142">
        <v>6321</v>
      </c>
      <c r="K23" s="4">
        <v>6563</v>
      </c>
      <c r="L23" s="2">
        <v>2662</v>
      </c>
      <c r="M23" s="2">
        <v>3901</v>
      </c>
    </row>
    <row r="24" spans="1:13" ht="15" customHeight="1" x14ac:dyDescent="0.2">
      <c r="A24" s="84" t="s">
        <v>176</v>
      </c>
      <c r="B24" s="58">
        <v>11729</v>
      </c>
      <c r="C24" s="58">
        <v>6000</v>
      </c>
      <c r="D24" s="58">
        <v>5729</v>
      </c>
      <c r="E24" s="141">
        <v>12359</v>
      </c>
      <c r="F24" s="141">
        <v>6308</v>
      </c>
      <c r="G24" s="141">
        <v>6051</v>
      </c>
      <c r="H24" s="141">
        <v>12359</v>
      </c>
      <c r="I24" s="141">
        <v>6308</v>
      </c>
      <c r="J24" s="142">
        <v>6051</v>
      </c>
      <c r="K24" s="4">
        <f>SUM(L24:M24)</f>
        <v>6062</v>
      </c>
      <c r="L24" s="2">
        <v>2606</v>
      </c>
      <c r="M24" s="2">
        <v>3456</v>
      </c>
    </row>
    <row r="25" spans="1:13" ht="15" customHeight="1" x14ac:dyDescent="0.2">
      <c r="A25" s="84" t="s">
        <v>179</v>
      </c>
      <c r="B25" s="58">
        <v>11931</v>
      </c>
      <c r="C25" s="58">
        <v>6085</v>
      </c>
      <c r="D25" s="58">
        <v>5846</v>
      </c>
      <c r="E25" s="141">
        <v>10861</v>
      </c>
      <c r="F25" s="141">
        <v>5651</v>
      </c>
      <c r="G25" s="141">
        <v>5210</v>
      </c>
      <c r="H25" s="141">
        <v>10861</v>
      </c>
      <c r="I25" s="141">
        <v>5651</v>
      </c>
      <c r="J25" s="142">
        <v>5210</v>
      </c>
      <c r="K25" s="4">
        <v>5474</v>
      </c>
      <c r="L25" s="2">
        <v>2289</v>
      </c>
      <c r="M25" s="2">
        <v>3185</v>
      </c>
    </row>
    <row r="26" spans="1:13" ht="15" customHeight="1" x14ac:dyDescent="0.2">
      <c r="A26" s="84" t="s">
        <v>180</v>
      </c>
      <c r="B26" s="58">
        <v>10384</v>
      </c>
      <c r="C26" s="58">
        <v>5321</v>
      </c>
      <c r="D26" s="58">
        <v>5063</v>
      </c>
      <c r="E26" s="141">
        <v>10642</v>
      </c>
      <c r="F26" s="141">
        <v>5418</v>
      </c>
      <c r="G26" s="141">
        <v>5224</v>
      </c>
      <c r="H26" s="141">
        <v>10642</v>
      </c>
      <c r="I26" s="141">
        <v>5418</v>
      </c>
      <c r="J26" s="142">
        <v>5224</v>
      </c>
      <c r="K26" s="4">
        <v>5081</v>
      </c>
      <c r="L26" s="2">
        <v>2145</v>
      </c>
      <c r="M26" s="2">
        <v>2936</v>
      </c>
    </row>
    <row r="27" spans="1:13" ht="15" customHeight="1" x14ac:dyDescent="0.2">
      <c r="A27" s="84" t="s">
        <v>194</v>
      </c>
      <c r="B27" s="58">
        <v>10158</v>
      </c>
      <c r="C27" s="58">
        <v>5161</v>
      </c>
      <c r="D27" s="58">
        <v>4997</v>
      </c>
      <c r="E27" s="141">
        <v>10440</v>
      </c>
      <c r="F27" s="141">
        <v>5284</v>
      </c>
      <c r="G27" s="141">
        <v>5156</v>
      </c>
      <c r="H27" s="141">
        <v>10440</v>
      </c>
      <c r="I27" s="141">
        <v>5284</v>
      </c>
      <c r="J27" s="142">
        <v>5156</v>
      </c>
      <c r="K27" s="4">
        <v>4564</v>
      </c>
      <c r="L27" s="2">
        <v>1843</v>
      </c>
      <c r="M27" s="2">
        <v>2721</v>
      </c>
    </row>
    <row r="28" spans="1:13" ht="15" customHeight="1" x14ac:dyDescent="0.2">
      <c r="A28" s="138" t="s">
        <v>195</v>
      </c>
      <c r="B28" s="2">
        <v>10300</v>
      </c>
      <c r="C28" s="2">
        <v>5238</v>
      </c>
      <c r="D28" s="2">
        <v>5062</v>
      </c>
      <c r="E28" s="2">
        <v>10471</v>
      </c>
      <c r="F28" s="4">
        <v>5344</v>
      </c>
      <c r="G28" s="2">
        <v>5127</v>
      </c>
      <c r="H28" s="2">
        <v>10471</v>
      </c>
      <c r="I28" s="4">
        <v>5344</v>
      </c>
      <c r="J28" s="2">
        <v>5127</v>
      </c>
      <c r="K28" s="2">
        <v>4144</v>
      </c>
      <c r="L28" s="4">
        <v>1688</v>
      </c>
      <c r="M28" s="2">
        <v>2456</v>
      </c>
    </row>
    <row r="29" spans="1:13" ht="15" customHeight="1" x14ac:dyDescent="0.2">
      <c r="A29" s="138" t="s">
        <v>201</v>
      </c>
      <c r="B29" s="2">
        <v>9904</v>
      </c>
      <c r="C29" s="2">
        <v>5039</v>
      </c>
      <c r="D29" s="2">
        <v>4865</v>
      </c>
      <c r="E29" s="2">
        <v>9888</v>
      </c>
      <c r="F29" s="4">
        <v>5116</v>
      </c>
      <c r="G29" s="2">
        <v>4772</v>
      </c>
      <c r="H29" s="2">
        <v>9888</v>
      </c>
      <c r="I29" s="4">
        <v>5116</v>
      </c>
      <c r="J29" s="2">
        <v>4772</v>
      </c>
      <c r="K29" s="2">
        <v>4184</v>
      </c>
      <c r="L29" s="4">
        <v>1665</v>
      </c>
      <c r="M29" s="2">
        <v>4184</v>
      </c>
    </row>
    <row r="30" spans="1:13" ht="15" customHeight="1" x14ac:dyDescent="0.2">
      <c r="A30" s="138" t="s">
        <v>235</v>
      </c>
      <c r="B30" s="2">
        <v>9592</v>
      </c>
      <c r="C30" s="2">
        <v>4902</v>
      </c>
      <c r="D30" s="2">
        <v>4690</v>
      </c>
      <c r="E30" s="2">
        <v>9832</v>
      </c>
      <c r="F30" s="4">
        <v>5047</v>
      </c>
      <c r="G30" s="2">
        <v>4785</v>
      </c>
      <c r="H30" s="2">
        <v>9832</v>
      </c>
      <c r="I30" s="4">
        <v>5047</v>
      </c>
      <c r="J30" s="2">
        <v>4785</v>
      </c>
      <c r="K30" s="2">
        <v>3585</v>
      </c>
      <c r="L30" s="4">
        <v>1481</v>
      </c>
      <c r="M30" s="2">
        <v>2104</v>
      </c>
    </row>
    <row r="31" spans="1:13" ht="15" customHeight="1" x14ac:dyDescent="0.2">
      <c r="A31" s="138" t="s">
        <v>237</v>
      </c>
      <c r="B31" s="2">
        <v>9375</v>
      </c>
      <c r="C31" s="2">
        <v>4702</v>
      </c>
      <c r="D31" s="2">
        <v>4673</v>
      </c>
      <c r="E31" s="2">
        <v>9368</v>
      </c>
      <c r="F31" s="4">
        <v>4835</v>
      </c>
      <c r="G31" s="2">
        <v>4533</v>
      </c>
      <c r="H31" s="2">
        <v>9368</v>
      </c>
      <c r="I31" s="4">
        <v>4835</v>
      </c>
      <c r="J31" s="2">
        <v>4533</v>
      </c>
      <c r="K31" s="2">
        <v>3386</v>
      </c>
      <c r="L31" s="4">
        <v>1336</v>
      </c>
      <c r="M31" s="2">
        <v>2050</v>
      </c>
    </row>
    <row r="32" spans="1:13" ht="15" customHeight="1" x14ac:dyDescent="0.2">
      <c r="A32" s="138" t="s">
        <v>239</v>
      </c>
      <c r="B32" s="2">
        <v>9733</v>
      </c>
      <c r="C32" s="2">
        <v>4963</v>
      </c>
      <c r="D32" s="2">
        <v>4770</v>
      </c>
      <c r="E32" s="2">
        <v>9432</v>
      </c>
      <c r="F32" s="4">
        <v>4769</v>
      </c>
      <c r="G32" s="2">
        <v>4663</v>
      </c>
      <c r="H32" s="2">
        <v>9432</v>
      </c>
      <c r="I32" s="4">
        <v>4769</v>
      </c>
      <c r="J32" s="2">
        <v>4663</v>
      </c>
      <c r="K32" s="2">
        <v>3102</v>
      </c>
      <c r="L32" s="4">
        <v>1206</v>
      </c>
      <c r="M32" s="2">
        <v>1896</v>
      </c>
    </row>
    <row r="33" spans="1:13" ht="15" customHeight="1" x14ac:dyDescent="0.2">
      <c r="A33" s="138" t="s">
        <v>263</v>
      </c>
      <c r="B33" s="2">
        <v>9794</v>
      </c>
      <c r="C33" s="2">
        <v>5118</v>
      </c>
      <c r="D33" s="2">
        <v>4676</v>
      </c>
      <c r="E33" s="2">
        <v>9048</v>
      </c>
      <c r="F33" s="4">
        <v>4612</v>
      </c>
      <c r="G33" s="2">
        <v>4436</v>
      </c>
      <c r="H33" s="2">
        <v>9048</v>
      </c>
      <c r="I33" s="4">
        <v>4612</v>
      </c>
      <c r="J33" s="2">
        <v>4436</v>
      </c>
      <c r="K33" s="2">
        <v>3035</v>
      </c>
      <c r="L33" s="4">
        <v>1123</v>
      </c>
      <c r="M33" s="2">
        <v>1912</v>
      </c>
    </row>
    <row r="34" spans="1:13" x14ac:dyDescent="0.2">
      <c r="A34" s="39"/>
    </row>
    <row r="35" spans="1:13" x14ac:dyDescent="0.2">
      <c r="A35" s="11" t="s">
        <v>46</v>
      </c>
    </row>
  </sheetData>
  <customSheetViews>
    <customSheetView guid="{A6D40BA3-20D9-4DE7-BC3B-7D9DCD7D95E8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pane ySplit="5" topLeftCell="A6" activePane="bottomLeft" state="frozen"/>
      <selection pane="bottomLeft" activeCell="A30" sqref="A30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4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pane ySplit="5" topLeftCell="A6" activePane="bottomLeft" state="frozen"/>
      <selection pane="bottomLeft" activeCell="A30" sqref="A3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>
      <pane ySplit="5" topLeftCell="A6" activePane="bottomLeft" state="frozen"/>
      <selection pane="bottomLeft" activeCell="E38" sqref="E3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5" topLeftCell="A6" activePane="bottomLeft" state="frozen"/>
      <selection pane="bottomLeft" activeCell="B24" sqref="B24:J24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pane ySplit="5" topLeftCell="A6" activePane="bottomLeft" state="frozen"/>
      <selection pane="bottomLeft" activeCell="A25" sqref="A2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5" topLeftCell="A12" activePane="bottomLeft" state="frozen"/>
      <selection pane="bottomLeft" activeCell="B23" sqref="B23:J23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howPageBreaks="1" showRuler="0">
      <pane ySplit="5" topLeftCell="A6" activePane="bottomLeft" state="frozen"/>
      <selection pane="bottomLeft" activeCell="G23" sqref="G23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5" topLeftCell="A15" activePane="bottomLeft" state="frozen"/>
      <selection pane="bottomLeft" activeCell="A21" sqref="A21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>
      <pane ySplit="5" topLeftCell="A6" activePane="bottomLeft" state="frozen"/>
      <selection pane="bottomLeft" activeCell="K19" sqref="K19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pane ySplit="5" topLeftCell="A12" activePane="bottomLeft" state="frozen"/>
      <selection pane="bottomLeft" activeCell="B23" sqref="B23:J23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pane ySplit="5" topLeftCell="A6" activePane="bottomLeft" state="frozen"/>
      <selection pane="bottomLeft" activeCell="B23" sqref="B23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>
      <pane ySplit="5" topLeftCell="A6" activePane="bottomLeft" state="frozen"/>
      <selection pane="bottomLeft" activeCell="B22" sqref="B22:J22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5" topLeftCell="A6" activePane="bottomLeft" state="frozen"/>
      <selection pane="bottomLeft" activeCell="O25" sqref="O25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>
      <pane ySplit="5" topLeftCell="A6" activePane="bottomLeft" state="frozen"/>
      <selection pane="bottomLeft" activeCell="B31" sqref="B31:M31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B3:D4"/>
    <mergeCell ref="A3:A5"/>
    <mergeCell ref="K3:M4"/>
    <mergeCell ref="E3:J3"/>
    <mergeCell ref="E4:G4"/>
    <mergeCell ref="H4:J4"/>
  </mergeCells>
  <phoneticPr fontId="20" type="noConversion"/>
  <hyperlinks>
    <hyperlink ref="M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P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13" t="s">
        <v>208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L2" s="2"/>
      <c r="N2" s="5" t="s">
        <v>32</v>
      </c>
    </row>
    <row r="3" spans="1:16" s="17" customFormat="1" ht="21" customHeight="1" thickTop="1" x14ac:dyDescent="0.25">
      <c r="A3" s="285"/>
      <c r="B3" s="271" t="s">
        <v>54</v>
      </c>
      <c r="C3" s="271" t="s">
        <v>97</v>
      </c>
      <c r="D3" s="271"/>
      <c r="E3" s="271"/>
      <c r="F3" s="321" t="s">
        <v>98</v>
      </c>
      <c r="G3" s="321"/>
      <c r="H3" s="321"/>
      <c r="I3" s="321"/>
      <c r="J3" s="321"/>
      <c r="K3" s="321"/>
      <c r="L3" s="321"/>
      <c r="M3" s="321"/>
      <c r="N3" s="322"/>
    </row>
    <row r="4" spans="1:16" s="17" customFormat="1" ht="21" customHeight="1" x14ac:dyDescent="0.25">
      <c r="A4" s="320"/>
      <c r="B4" s="274"/>
      <c r="C4" s="274" t="s">
        <v>57</v>
      </c>
      <c r="D4" s="274" t="s">
        <v>93</v>
      </c>
      <c r="E4" s="274" t="s">
        <v>64</v>
      </c>
      <c r="F4" s="274" t="s">
        <v>99</v>
      </c>
      <c r="G4" s="274"/>
      <c r="H4" s="274"/>
      <c r="I4" s="274" t="s">
        <v>100</v>
      </c>
      <c r="J4" s="274"/>
      <c r="K4" s="274"/>
      <c r="L4" s="323" t="s">
        <v>101</v>
      </c>
      <c r="M4" s="323"/>
      <c r="N4" s="324"/>
    </row>
    <row r="5" spans="1:16" s="17" customFormat="1" ht="21" customHeight="1" x14ac:dyDescent="0.25">
      <c r="A5" s="320"/>
      <c r="B5" s="274"/>
      <c r="C5" s="274"/>
      <c r="D5" s="274"/>
      <c r="E5" s="274"/>
      <c r="F5" s="31" t="s">
        <v>56</v>
      </c>
      <c r="G5" s="31" t="s">
        <v>93</v>
      </c>
      <c r="H5" s="31" t="s">
        <v>64</v>
      </c>
      <c r="I5" s="31" t="s">
        <v>56</v>
      </c>
      <c r="J5" s="31" t="s">
        <v>93</v>
      </c>
      <c r="K5" s="31" t="s">
        <v>64</v>
      </c>
      <c r="L5" s="31" t="s">
        <v>56</v>
      </c>
      <c r="M5" s="31" t="s">
        <v>93</v>
      </c>
      <c r="N5" s="37" t="s">
        <v>64</v>
      </c>
    </row>
    <row r="6" spans="1:16" ht="18" customHeight="1" x14ac:dyDescent="0.2">
      <c r="A6" s="237">
        <v>2015</v>
      </c>
      <c r="B6" s="88">
        <v>8</v>
      </c>
      <c r="C6" s="87">
        <v>699</v>
      </c>
      <c r="D6" s="87">
        <v>324</v>
      </c>
      <c r="E6" s="87">
        <v>375</v>
      </c>
      <c r="F6" s="79" t="s">
        <v>1</v>
      </c>
      <c r="G6" s="79" t="s">
        <v>1</v>
      </c>
      <c r="H6" s="79" t="s">
        <v>1</v>
      </c>
      <c r="I6" s="87">
        <v>613</v>
      </c>
      <c r="J6" s="87">
        <v>298</v>
      </c>
      <c r="K6" s="87">
        <v>315</v>
      </c>
      <c r="L6" s="87">
        <v>86</v>
      </c>
      <c r="M6" s="87">
        <v>26</v>
      </c>
      <c r="N6" s="87">
        <v>60</v>
      </c>
      <c r="O6" s="9"/>
      <c r="P6" s="10"/>
    </row>
    <row r="7" spans="1:16" ht="18" customHeight="1" x14ac:dyDescent="0.2">
      <c r="A7" s="237">
        <v>2016</v>
      </c>
      <c r="B7" s="88">
        <v>5</v>
      </c>
      <c r="C7" s="87">
        <v>744</v>
      </c>
      <c r="D7" s="87">
        <v>375</v>
      </c>
      <c r="E7" s="87">
        <v>369</v>
      </c>
      <c r="F7" s="79">
        <v>9</v>
      </c>
      <c r="G7" s="79">
        <v>6</v>
      </c>
      <c r="H7" s="79">
        <v>3</v>
      </c>
      <c r="I7" s="87">
        <v>623</v>
      </c>
      <c r="J7" s="87">
        <v>309</v>
      </c>
      <c r="K7" s="87">
        <v>314</v>
      </c>
      <c r="L7" s="87">
        <v>112</v>
      </c>
      <c r="M7" s="87">
        <v>60</v>
      </c>
      <c r="N7" s="87">
        <v>52</v>
      </c>
      <c r="O7" s="9"/>
      <c r="P7" s="10"/>
    </row>
    <row r="8" spans="1:16" ht="18" customHeight="1" x14ac:dyDescent="0.2">
      <c r="A8" s="22">
        <v>2017</v>
      </c>
      <c r="B8" s="88">
        <v>5</v>
      </c>
      <c r="C8" s="87">
        <v>661</v>
      </c>
      <c r="D8" s="87">
        <v>297</v>
      </c>
      <c r="E8" s="87">
        <v>364</v>
      </c>
      <c r="F8" s="79">
        <v>8</v>
      </c>
      <c r="G8" s="79">
        <v>5</v>
      </c>
      <c r="H8" s="79">
        <v>3</v>
      </c>
      <c r="I8" s="87">
        <v>578</v>
      </c>
      <c r="J8" s="87">
        <v>270</v>
      </c>
      <c r="K8" s="87">
        <v>308</v>
      </c>
      <c r="L8" s="87">
        <v>75</v>
      </c>
      <c r="M8" s="87">
        <v>22</v>
      </c>
      <c r="N8" s="87">
        <v>53</v>
      </c>
      <c r="O8" s="9"/>
      <c r="P8" s="10"/>
    </row>
    <row r="9" spans="1:16" ht="18" customHeight="1" x14ac:dyDescent="0.2">
      <c r="A9" s="22">
        <v>2018</v>
      </c>
      <c r="B9" s="88">
        <v>5</v>
      </c>
      <c r="C9" s="87">
        <v>658</v>
      </c>
      <c r="D9" s="87">
        <v>314</v>
      </c>
      <c r="E9" s="87">
        <v>344</v>
      </c>
      <c r="F9" s="79">
        <v>10</v>
      </c>
      <c r="G9" s="79">
        <v>7</v>
      </c>
      <c r="H9" s="79">
        <v>3</v>
      </c>
      <c r="I9" s="87">
        <v>581</v>
      </c>
      <c r="J9" s="87">
        <v>283</v>
      </c>
      <c r="K9" s="87">
        <v>298</v>
      </c>
      <c r="L9" s="87">
        <v>67</v>
      </c>
      <c r="M9" s="87">
        <v>24</v>
      </c>
      <c r="N9" s="87">
        <v>43</v>
      </c>
      <c r="O9" s="9"/>
      <c r="P9" s="10"/>
    </row>
    <row r="10" spans="1:16" ht="18" customHeight="1" x14ac:dyDescent="0.2">
      <c r="A10" s="237">
        <v>2019</v>
      </c>
      <c r="B10" s="88">
        <v>5</v>
      </c>
      <c r="C10" s="87">
        <v>636</v>
      </c>
      <c r="D10" s="87">
        <v>280</v>
      </c>
      <c r="E10" s="87">
        <v>356</v>
      </c>
      <c r="F10" s="79">
        <v>6</v>
      </c>
      <c r="G10" s="79">
        <v>4</v>
      </c>
      <c r="H10" s="79">
        <v>2</v>
      </c>
      <c r="I10" s="87">
        <v>567</v>
      </c>
      <c r="J10" s="87">
        <v>263</v>
      </c>
      <c r="K10" s="87">
        <v>304</v>
      </c>
      <c r="L10" s="87">
        <v>63</v>
      </c>
      <c r="M10" s="87">
        <v>13</v>
      </c>
      <c r="N10" s="87">
        <v>50</v>
      </c>
      <c r="O10" s="9"/>
      <c r="P10" s="10"/>
    </row>
    <row r="11" spans="1:16" ht="18" customHeight="1" x14ac:dyDescent="0.2">
      <c r="A11" s="237">
        <v>2020</v>
      </c>
      <c r="B11" s="88">
        <v>5</v>
      </c>
      <c r="C11" s="87">
        <v>658</v>
      </c>
      <c r="D11" s="87">
        <v>330</v>
      </c>
      <c r="E11" s="87">
        <v>328</v>
      </c>
      <c r="F11" s="79">
        <v>6</v>
      </c>
      <c r="G11" s="79">
        <v>3</v>
      </c>
      <c r="H11" s="79">
        <v>3</v>
      </c>
      <c r="I11" s="87">
        <v>599</v>
      </c>
      <c r="J11" s="87">
        <v>317</v>
      </c>
      <c r="K11" s="87">
        <v>282</v>
      </c>
      <c r="L11" s="87">
        <v>53</v>
      </c>
      <c r="M11" s="87">
        <v>10</v>
      </c>
      <c r="N11" s="87">
        <v>43</v>
      </c>
      <c r="O11" s="9"/>
      <c r="P11" s="10"/>
    </row>
    <row r="12" spans="1:16" ht="18" customHeight="1" x14ac:dyDescent="0.2">
      <c r="A12" s="237">
        <v>2021</v>
      </c>
      <c r="B12" s="88">
        <v>5</v>
      </c>
      <c r="C12" s="87">
        <v>599</v>
      </c>
      <c r="D12" s="87">
        <v>310</v>
      </c>
      <c r="E12" s="87">
        <v>289</v>
      </c>
      <c r="F12" s="79">
        <v>4</v>
      </c>
      <c r="G12" s="79">
        <v>2</v>
      </c>
      <c r="H12" s="79">
        <v>2</v>
      </c>
      <c r="I12" s="87">
        <v>555</v>
      </c>
      <c r="J12" s="87">
        <v>301</v>
      </c>
      <c r="K12" s="87">
        <v>254</v>
      </c>
      <c r="L12" s="87">
        <v>40</v>
      </c>
      <c r="M12" s="87">
        <v>7</v>
      </c>
      <c r="N12" s="87">
        <v>33</v>
      </c>
      <c r="O12" s="9"/>
      <c r="P12" s="10"/>
    </row>
    <row r="13" spans="1:16" ht="18" customHeight="1" x14ac:dyDescent="0.2">
      <c r="A13" s="237">
        <v>2022</v>
      </c>
      <c r="B13" s="88">
        <v>5</v>
      </c>
      <c r="C13" s="87">
        <v>574</v>
      </c>
      <c r="D13" s="87">
        <v>265</v>
      </c>
      <c r="E13" s="87">
        <v>309</v>
      </c>
      <c r="F13" s="79">
        <v>4</v>
      </c>
      <c r="G13" s="79">
        <v>2</v>
      </c>
      <c r="H13" s="79">
        <v>2</v>
      </c>
      <c r="I13" s="87">
        <v>532</v>
      </c>
      <c r="J13" s="87">
        <v>258</v>
      </c>
      <c r="K13" s="87">
        <v>274</v>
      </c>
      <c r="L13" s="87">
        <v>38</v>
      </c>
      <c r="M13" s="87">
        <v>5</v>
      </c>
      <c r="N13" s="87">
        <v>33</v>
      </c>
      <c r="O13" s="9"/>
      <c r="P13" s="10"/>
    </row>
    <row r="14" spans="1:16" ht="18" customHeight="1" x14ac:dyDescent="0.2">
      <c r="A14" s="237">
        <v>2023</v>
      </c>
      <c r="B14" s="88">
        <v>5</v>
      </c>
      <c r="C14" s="87">
        <v>584</v>
      </c>
      <c r="D14" s="87">
        <v>290</v>
      </c>
      <c r="E14" s="87">
        <v>294</v>
      </c>
      <c r="F14" s="79">
        <v>5</v>
      </c>
      <c r="G14" s="79">
        <v>3</v>
      </c>
      <c r="H14" s="79">
        <v>2</v>
      </c>
      <c r="I14" s="87">
        <v>535</v>
      </c>
      <c r="J14" s="87">
        <v>280</v>
      </c>
      <c r="K14" s="87">
        <v>255</v>
      </c>
      <c r="L14" s="87">
        <v>44</v>
      </c>
      <c r="M14" s="87">
        <v>7</v>
      </c>
      <c r="N14" s="87">
        <v>37</v>
      </c>
      <c r="O14" s="9"/>
      <c r="P14" s="10"/>
    </row>
    <row r="15" spans="1:16" ht="18" customHeight="1" x14ac:dyDescent="0.2">
      <c r="A15" s="237">
        <v>2024</v>
      </c>
      <c r="B15" s="88">
        <v>5</v>
      </c>
      <c r="C15" s="87">
        <v>555</v>
      </c>
      <c r="D15" s="87">
        <v>239</v>
      </c>
      <c r="E15" s="87">
        <v>316</v>
      </c>
      <c r="F15" s="79">
        <v>6</v>
      </c>
      <c r="G15" s="79">
        <v>4</v>
      </c>
      <c r="H15" s="79">
        <v>2</v>
      </c>
      <c r="I15" s="87">
        <v>494</v>
      </c>
      <c r="J15" s="87">
        <v>225</v>
      </c>
      <c r="K15" s="87">
        <v>269</v>
      </c>
      <c r="L15" s="87">
        <v>55</v>
      </c>
      <c r="M15" s="87">
        <v>10</v>
      </c>
      <c r="N15" s="87">
        <v>45</v>
      </c>
      <c r="O15" s="9"/>
      <c r="P15" s="10"/>
    </row>
  </sheetData>
  <customSheetViews>
    <customSheetView guid="{A6D40BA3-20D9-4DE7-BC3B-7D9DCD7D95E8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scale="90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selection activeCell="B15" sqref="B1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selection activeCell="A18" sqref="A18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90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selection activeCell="A18" sqref="A18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selection activeCell="C20" sqref="C20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:A5"/>
    <mergeCell ref="B3:B5"/>
    <mergeCell ref="C3:E3"/>
    <mergeCell ref="F3:N3"/>
    <mergeCell ref="C4:C5"/>
    <mergeCell ref="D4:D5"/>
    <mergeCell ref="E4:E5"/>
    <mergeCell ref="F4:H4"/>
    <mergeCell ref="I4:K4"/>
    <mergeCell ref="L4:N4"/>
  </mergeCells>
  <phoneticPr fontId="20" type="noConversion"/>
  <hyperlinks>
    <hyperlink ref="N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P15"/>
  <sheetViews>
    <sheetView zoomScaleNormal="100" workbookViewId="0"/>
  </sheetViews>
  <sheetFormatPr defaultColWidth="9.140625" defaultRowHeight="12" x14ac:dyDescent="0.2"/>
  <cols>
    <col min="1" max="1" width="9" style="2" customWidth="1"/>
    <col min="2" max="3" width="9.140625" style="2" customWidth="1"/>
    <col min="4" max="6" width="8.28515625" style="2" customWidth="1"/>
    <col min="7" max="7" width="8.28515625" style="4" customWidth="1"/>
    <col min="8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13" t="s">
        <v>207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L2" s="2"/>
      <c r="N2" s="5" t="s">
        <v>32</v>
      </c>
    </row>
    <row r="3" spans="1:16" s="17" customFormat="1" ht="21" customHeight="1" thickTop="1" x14ac:dyDescent="0.25">
      <c r="A3" s="285"/>
      <c r="B3" s="271" t="s">
        <v>54</v>
      </c>
      <c r="C3" s="271" t="s">
        <v>97</v>
      </c>
      <c r="D3" s="271"/>
      <c r="E3" s="271"/>
      <c r="F3" s="321" t="s">
        <v>98</v>
      </c>
      <c r="G3" s="321"/>
      <c r="H3" s="321"/>
      <c r="I3" s="321"/>
      <c r="J3" s="321"/>
      <c r="K3" s="321"/>
      <c r="L3" s="321"/>
      <c r="M3" s="321"/>
      <c r="N3" s="322"/>
    </row>
    <row r="4" spans="1:16" s="17" customFormat="1" ht="21" customHeight="1" x14ac:dyDescent="0.25">
      <c r="A4" s="320"/>
      <c r="B4" s="274"/>
      <c r="C4" s="274" t="s">
        <v>57</v>
      </c>
      <c r="D4" s="274" t="s">
        <v>93</v>
      </c>
      <c r="E4" s="274" t="s">
        <v>64</v>
      </c>
      <c r="F4" s="274" t="s">
        <v>99</v>
      </c>
      <c r="G4" s="274"/>
      <c r="H4" s="274"/>
      <c r="I4" s="274" t="s">
        <v>100</v>
      </c>
      <c r="J4" s="274"/>
      <c r="K4" s="274"/>
      <c r="L4" s="323" t="s">
        <v>101</v>
      </c>
      <c r="M4" s="323"/>
      <c r="N4" s="324"/>
    </row>
    <row r="5" spans="1:16" s="17" customFormat="1" ht="21" customHeight="1" x14ac:dyDescent="0.25">
      <c r="A5" s="320"/>
      <c r="B5" s="274"/>
      <c r="C5" s="274"/>
      <c r="D5" s="274"/>
      <c r="E5" s="274"/>
      <c r="F5" s="31" t="s">
        <v>56</v>
      </c>
      <c r="G5" s="31" t="s">
        <v>93</v>
      </c>
      <c r="H5" s="31" t="s">
        <v>64</v>
      </c>
      <c r="I5" s="31" t="s">
        <v>56</v>
      </c>
      <c r="J5" s="31" t="s">
        <v>93</v>
      </c>
      <c r="K5" s="31" t="s">
        <v>64</v>
      </c>
      <c r="L5" s="31" t="s">
        <v>56</v>
      </c>
      <c r="M5" s="31" t="s">
        <v>93</v>
      </c>
      <c r="N5" s="37" t="s">
        <v>64</v>
      </c>
    </row>
    <row r="6" spans="1:16" ht="18" customHeight="1" x14ac:dyDescent="0.2">
      <c r="A6" s="22">
        <v>2015</v>
      </c>
      <c r="B6" s="127">
        <v>8</v>
      </c>
      <c r="C6" s="79">
        <v>2524</v>
      </c>
      <c r="D6" s="79">
        <v>1050</v>
      </c>
      <c r="E6" s="79">
        <v>1474</v>
      </c>
      <c r="F6" s="127" t="s">
        <v>1</v>
      </c>
      <c r="G6" s="127" t="s">
        <v>1</v>
      </c>
      <c r="H6" s="127" t="s">
        <v>1</v>
      </c>
      <c r="I6" s="127" t="s">
        <v>1</v>
      </c>
      <c r="J6" s="127" t="s">
        <v>1</v>
      </c>
      <c r="K6" s="127" t="s">
        <v>1</v>
      </c>
      <c r="L6" s="79">
        <v>2524</v>
      </c>
      <c r="M6" s="79">
        <v>1050</v>
      </c>
      <c r="N6" s="79">
        <v>1474</v>
      </c>
      <c r="O6" s="9"/>
      <c r="P6" s="10"/>
    </row>
    <row r="7" spans="1:16" ht="18" customHeight="1" x14ac:dyDescent="0.2">
      <c r="A7" s="22">
        <v>2016</v>
      </c>
      <c r="B7" s="127">
        <v>9</v>
      </c>
      <c r="C7" s="79">
        <v>2490</v>
      </c>
      <c r="D7" s="79">
        <v>1040</v>
      </c>
      <c r="E7" s="79">
        <v>1450</v>
      </c>
      <c r="F7" s="127" t="s">
        <v>1</v>
      </c>
      <c r="G7" s="127" t="s">
        <v>1</v>
      </c>
      <c r="H7" s="127" t="s">
        <v>1</v>
      </c>
      <c r="I7" s="127" t="s">
        <v>1</v>
      </c>
      <c r="J7" s="127" t="s">
        <v>1</v>
      </c>
      <c r="K7" s="127" t="s">
        <v>1</v>
      </c>
      <c r="L7" s="79">
        <v>2490</v>
      </c>
      <c r="M7" s="79">
        <v>1040</v>
      </c>
      <c r="N7" s="79">
        <v>1450</v>
      </c>
      <c r="O7" s="9"/>
      <c r="P7" s="10"/>
    </row>
    <row r="8" spans="1:16" ht="18" customHeight="1" x14ac:dyDescent="0.2">
      <c r="A8" s="22">
        <v>2017</v>
      </c>
      <c r="B8" s="127">
        <v>6</v>
      </c>
      <c r="C8" s="79">
        <v>3054</v>
      </c>
      <c r="D8" s="79">
        <v>1270</v>
      </c>
      <c r="E8" s="79">
        <v>1784</v>
      </c>
      <c r="F8" s="127" t="s">
        <v>1</v>
      </c>
      <c r="G8" s="127" t="s">
        <v>1</v>
      </c>
      <c r="H8" s="127" t="s">
        <v>1</v>
      </c>
      <c r="I8" s="127" t="s">
        <v>1</v>
      </c>
      <c r="J8" s="127" t="s">
        <v>1</v>
      </c>
      <c r="K8" s="127" t="s">
        <v>1</v>
      </c>
      <c r="L8" s="79">
        <v>3054</v>
      </c>
      <c r="M8" s="79">
        <v>1270</v>
      </c>
      <c r="N8" s="79">
        <v>1784</v>
      </c>
      <c r="O8" s="9"/>
      <c r="P8" s="10"/>
    </row>
    <row r="9" spans="1:16" ht="18" customHeight="1" x14ac:dyDescent="0.2">
      <c r="A9" s="22">
        <v>2018</v>
      </c>
      <c r="B9" s="127">
        <v>6</v>
      </c>
      <c r="C9" s="79">
        <v>2844</v>
      </c>
      <c r="D9" s="79">
        <v>1163</v>
      </c>
      <c r="E9" s="79">
        <v>1681</v>
      </c>
      <c r="F9" s="127" t="s">
        <v>1</v>
      </c>
      <c r="G9" s="127" t="s">
        <v>1</v>
      </c>
      <c r="H9" s="127" t="s">
        <v>1</v>
      </c>
      <c r="I9" s="127" t="s">
        <v>1</v>
      </c>
      <c r="J9" s="127" t="s">
        <v>1</v>
      </c>
      <c r="K9" s="127" t="s">
        <v>1</v>
      </c>
      <c r="L9" s="79">
        <v>2844</v>
      </c>
      <c r="M9" s="79">
        <v>1163</v>
      </c>
      <c r="N9" s="79">
        <v>1681</v>
      </c>
      <c r="O9" s="9"/>
      <c r="P9" s="10"/>
    </row>
    <row r="10" spans="1:16" ht="18" customHeight="1" x14ac:dyDescent="0.2">
      <c r="A10" s="22">
        <v>2019</v>
      </c>
      <c r="B10" s="127">
        <v>6</v>
      </c>
      <c r="C10" s="79">
        <v>2728</v>
      </c>
      <c r="D10" s="79">
        <v>1088</v>
      </c>
      <c r="E10" s="79">
        <v>1640</v>
      </c>
      <c r="F10" s="127" t="s">
        <v>1</v>
      </c>
      <c r="G10" s="127" t="s">
        <v>1</v>
      </c>
      <c r="H10" s="127" t="s">
        <v>1</v>
      </c>
      <c r="I10" s="127" t="s">
        <v>1</v>
      </c>
      <c r="J10" s="127" t="s">
        <v>1</v>
      </c>
      <c r="K10" s="127" t="s">
        <v>1</v>
      </c>
      <c r="L10" s="79">
        <v>2728</v>
      </c>
      <c r="M10" s="79">
        <v>1088</v>
      </c>
      <c r="N10" s="79">
        <v>1640</v>
      </c>
      <c r="O10" s="9"/>
      <c r="P10" s="10"/>
    </row>
    <row r="11" spans="1:16" ht="18" customHeight="1" x14ac:dyDescent="0.2">
      <c r="A11" s="22">
        <v>2020</v>
      </c>
      <c r="B11" s="127">
        <v>6</v>
      </c>
      <c r="C11" s="79">
        <v>2715</v>
      </c>
      <c r="D11" s="79">
        <v>1089</v>
      </c>
      <c r="E11" s="79">
        <v>1626</v>
      </c>
      <c r="F11" s="127" t="s">
        <v>1</v>
      </c>
      <c r="G11" s="127" t="s">
        <v>1</v>
      </c>
      <c r="H11" s="127" t="s">
        <v>1</v>
      </c>
      <c r="I11" s="127" t="s">
        <v>1</v>
      </c>
      <c r="J11" s="127" t="s">
        <v>1</v>
      </c>
      <c r="K11" s="127" t="s">
        <v>1</v>
      </c>
      <c r="L11" s="79">
        <v>2715</v>
      </c>
      <c r="M11" s="79">
        <v>1089</v>
      </c>
      <c r="N11" s="79">
        <v>1626</v>
      </c>
      <c r="O11" s="9"/>
      <c r="P11" s="10"/>
    </row>
    <row r="12" spans="1:16" ht="18" customHeight="1" x14ac:dyDescent="0.2">
      <c r="A12" s="22">
        <v>2021</v>
      </c>
      <c r="B12" s="127">
        <v>6</v>
      </c>
      <c r="C12" s="79">
        <v>2675</v>
      </c>
      <c r="D12" s="79">
        <v>1021</v>
      </c>
      <c r="E12" s="79">
        <v>1654</v>
      </c>
      <c r="F12" s="127" t="s">
        <v>1</v>
      </c>
      <c r="G12" s="127" t="s">
        <v>1</v>
      </c>
      <c r="H12" s="127" t="s">
        <v>1</v>
      </c>
      <c r="I12" s="127" t="s">
        <v>1</v>
      </c>
      <c r="J12" s="127" t="s">
        <v>1</v>
      </c>
      <c r="K12" s="127" t="s">
        <v>1</v>
      </c>
      <c r="L12" s="79">
        <v>2675</v>
      </c>
      <c r="M12" s="79">
        <v>1021</v>
      </c>
      <c r="N12" s="79">
        <v>1654</v>
      </c>
      <c r="O12" s="9"/>
      <c r="P12" s="10"/>
    </row>
    <row r="13" spans="1:16" ht="18" customHeight="1" x14ac:dyDescent="0.2">
      <c r="A13" s="22">
        <v>2022</v>
      </c>
      <c r="B13" s="127">
        <v>6</v>
      </c>
      <c r="C13" s="79">
        <v>2515</v>
      </c>
      <c r="D13" s="79">
        <v>856</v>
      </c>
      <c r="E13" s="79">
        <v>1659</v>
      </c>
      <c r="F13" s="127" t="s">
        <v>1</v>
      </c>
      <c r="G13" s="127" t="s">
        <v>1</v>
      </c>
      <c r="H13" s="127" t="s">
        <v>1</v>
      </c>
      <c r="I13" s="127" t="s">
        <v>1</v>
      </c>
      <c r="J13" s="127" t="s">
        <v>1</v>
      </c>
      <c r="K13" s="127" t="s">
        <v>1</v>
      </c>
      <c r="L13" s="79">
        <v>2515</v>
      </c>
      <c r="M13" s="79">
        <v>856</v>
      </c>
      <c r="N13" s="79">
        <v>1659</v>
      </c>
      <c r="O13" s="9"/>
      <c r="P13" s="10"/>
    </row>
    <row r="14" spans="1:16" ht="18" customHeight="1" x14ac:dyDescent="0.2">
      <c r="A14" s="22">
        <v>2023</v>
      </c>
      <c r="B14" s="127">
        <v>6</v>
      </c>
      <c r="C14" s="79">
        <v>2467</v>
      </c>
      <c r="D14" s="79">
        <v>824</v>
      </c>
      <c r="E14" s="79">
        <v>1643</v>
      </c>
      <c r="F14" s="127" t="s">
        <v>1</v>
      </c>
      <c r="G14" s="127" t="s">
        <v>1</v>
      </c>
      <c r="H14" s="127" t="s">
        <v>1</v>
      </c>
      <c r="I14" s="127" t="s">
        <v>1</v>
      </c>
      <c r="J14" s="127" t="s">
        <v>1</v>
      </c>
      <c r="K14" s="127" t="s">
        <v>1</v>
      </c>
      <c r="L14" s="79">
        <v>2467</v>
      </c>
      <c r="M14" s="79">
        <v>824</v>
      </c>
      <c r="N14" s="79">
        <v>1643</v>
      </c>
      <c r="O14" s="9"/>
      <c r="P14" s="10"/>
    </row>
    <row r="15" spans="1:16" ht="18" customHeight="1" x14ac:dyDescent="0.2">
      <c r="A15" s="22">
        <v>2024</v>
      </c>
      <c r="B15" s="127">
        <v>6</v>
      </c>
      <c r="C15" s="79">
        <v>2484</v>
      </c>
      <c r="D15" s="79">
        <v>837</v>
      </c>
      <c r="E15" s="79">
        <v>1647</v>
      </c>
      <c r="F15" s="127" t="s">
        <v>1</v>
      </c>
      <c r="G15" s="127" t="s">
        <v>1</v>
      </c>
      <c r="H15" s="127" t="s">
        <v>1</v>
      </c>
      <c r="I15" s="127" t="s">
        <v>1</v>
      </c>
      <c r="J15" s="127" t="s">
        <v>1</v>
      </c>
      <c r="K15" s="127" t="s">
        <v>1</v>
      </c>
      <c r="L15" s="79">
        <v>2484</v>
      </c>
      <c r="M15" s="79">
        <v>837</v>
      </c>
      <c r="N15" s="79">
        <v>1647</v>
      </c>
      <c r="O15" s="9"/>
      <c r="P15" s="10"/>
    </row>
  </sheetData>
  <customSheetViews>
    <customSheetView guid="{A6D40BA3-20D9-4DE7-BC3B-7D9DCD7D95E8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selection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selection activeCell="B15" sqref="B15:N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selection activeCell="A18" sqref="A18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selection activeCell="J18" sqref="J18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F20" sqref="F20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selection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0">
    <mergeCell ref="A3:A5"/>
    <mergeCell ref="B3:B5"/>
    <mergeCell ref="C3:E3"/>
    <mergeCell ref="F3:N3"/>
    <mergeCell ref="C4:C5"/>
    <mergeCell ref="D4:D5"/>
    <mergeCell ref="E4:E5"/>
    <mergeCell ref="F4:H4"/>
    <mergeCell ref="I4:K4"/>
    <mergeCell ref="L4:N4"/>
  </mergeCells>
  <phoneticPr fontId="20" type="noConversion"/>
  <hyperlinks>
    <hyperlink ref="N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P14"/>
  <sheetViews>
    <sheetView zoomScaleNormal="100" workbookViewId="0"/>
  </sheetViews>
  <sheetFormatPr defaultColWidth="9.140625" defaultRowHeight="12" x14ac:dyDescent="0.2"/>
  <cols>
    <col min="1" max="1" width="8.28515625" style="2" customWidth="1"/>
    <col min="2" max="4" width="10.5703125" style="2" customWidth="1"/>
    <col min="5" max="5" width="9.140625" style="2" customWidth="1"/>
    <col min="6" max="6" width="14.42578125" style="2" customWidth="1"/>
    <col min="7" max="7" width="8.85546875" style="4" customWidth="1"/>
    <col min="8" max="8" width="14.42578125" style="2" customWidth="1"/>
    <col min="9" max="10" width="10.5703125" style="2" customWidth="1"/>
    <col min="11" max="11" width="8.28515625" style="2" customWidth="1"/>
    <col min="12" max="12" width="8.28515625" style="4" customWidth="1"/>
    <col min="13" max="15" width="8.28515625" style="2" customWidth="1"/>
    <col min="16" max="16384" width="9.140625" style="2"/>
  </cols>
  <sheetData>
    <row r="1" spans="1:16" s="3" customFormat="1" x14ac:dyDescent="0.2">
      <c r="A1" s="13" t="s">
        <v>206</v>
      </c>
      <c r="B1" s="2"/>
      <c r="C1" s="2"/>
      <c r="D1" s="2"/>
      <c r="E1" s="2"/>
      <c r="F1" s="2"/>
      <c r="G1" s="2"/>
      <c r="H1" s="2"/>
      <c r="I1" s="2"/>
      <c r="J1" s="2"/>
    </row>
    <row r="2" spans="1:16" ht="15" customHeight="1" thickBot="1" x14ac:dyDescent="0.25">
      <c r="A2" s="7"/>
      <c r="G2" s="2"/>
      <c r="J2" s="5" t="s">
        <v>32</v>
      </c>
      <c r="L2" s="2"/>
      <c r="N2" s="5"/>
    </row>
    <row r="3" spans="1:16" ht="22.5" customHeight="1" thickTop="1" x14ac:dyDescent="0.2">
      <c r="A3" s="325"/>
      <c r="B3" s="271" t="s">
        <v>102</v>
      </c>
      <c r="C3" s="271"/>
      <c r="D3" s="271"/>
      <c r="E3" s="271" t="s">
        <v>103</v>
      </c>
      <c r="F3" s="271"/>
      <c r="G3" s="271" t="s">
        <v>104</v>
      </c>
      <c r="H3" s="271"/>
      <c r="I3" s="271" t="s">
        <v>105</v>
      </c>
      <c r="J3" s="278" t="s">
        <v>106</v>
      </c>
    </row>
    <row r="4" spans="1:16" ht="22.5" customHeight="1" x14ac:dyDescent="0.2">
      <c r="A4" s="326"/>
      <c r="B4" s="26" t="s">
        <v>57</v>
      </c>
      <c r="C4" s="26" t="s">
        <v>93</v>
      </c>
      <c r="D4" s="26" t="s">
        <v>64</v>
      </c>
      <c r="E4" s="31" t="s">
        <v>56</v>
      </c>
      <c r="F4" s="26" t="s">
        <v>107</v>
      </c>
      <c r="G4" s="31" t="s">
        <v>56</v>
      </c>
      <c r="H4" s="26" t="s">
        <v>107</v>
      </c>
      <c r="I4" s="274"/>
      <c r="J4" s="279"/>
    </row>
    <row r="5" spans="1:16" ht="18" customHeight="1" x14ac:dyDescent="0.2">
      <c r="A5" s="22">
        <v>2015</v>
      </c>
      <c r="B5" s="45">
        <v>423</v>
      </c>
      <c r="C5" s="45">
        <v>187</v>
      </c>
      <c r="D5" s="45">
        <v>236</v>
      </c>
      <c r="E5" s="45">
        <v>29</v>
      </c>
      <c r="F5" s="45">
        <v>17</v>
      </c>
      <c r="G5" s="45">
        <v>4</v>
      </c>
      <c r="H5" s="45">
        <v>3</v>
      </c>
      <c r="I5" s="45">
        <v>78</v>
      </c>
      <c r="J5" s="45">
        <v>312</v>
      </c>
      <c r="K5" s="9"/>
      <c r="L5" s="9"/>
      <c r="M5" s="9"/>
      <c r="N5" s="9"/>
      <c r="O5" s="9"/>
      <c r="P5" s="10"/>
    </row>
    <row r="6" spans="1:16" ht="18" customHeight="1" x14ac:dyDescent="0.2">
      <c r="A6" s="22">
        <v>2016</v>
      </c>
      <c r="B6" s="45">
        <v>416</v>
      </c>
      <c r="C6" s="45">
        <v>166</v>
      </c>
      <c r="D6" s="45">
        <v>250</v>
      </c>
      <c r="E6" s="45">
        <v>29</v>
      </c>
      <c r="F6" s="45">
        <v>18</v>
      </c>
      <c r="G6" s="45">
        <v>4</v>
      </c>
      <c r="H6" s="45">
        <v>3</v>
      </c>
      <c r="I6" s="45">
        <v>83</v>
      </c>
      <c r="J6" s="45">
        <v>300</v>
      </c>
      <c r="K6" s="9"/>
      <c r="L6" s="9"/>
      <c r="M6" s="9"/>
      <c r="N6" s="9"/>
      <c r="O6" s="9"/>
      <c r="P6" s="10"/>
    </row>
    <row r="7" spans="1:16" ht="18" customHeight="1" x14ac:dyDescent="0.2">
      <c r="A7" s="22">
        <v>2017</v>
      </c>
      <c r="B7" s="45">
        <v>415</v>
      </c>
      <c r="C7" s="45">
        <v>163</v>
      </c>
      <c r="D7" s="45">
        <v>252</v>
      </c>
      <c r="E7" s="45">
        <v>26</v>
      </c>
      <c r="F7" s="45">
        <v>16</v>
      </c>
      <c r="G7" s="45">
        <v>5</v>
      </c>
      <c r="H7" s="45">
        <v>3</v>
      </c>
      <c r="I7" s="45">
        <v>136</v>
      </c>
      <c r="J7" s="45">
        <v>248</v>
      </c>
      <c r="K7" s="9"/>
      <c r="L7" s="9"/>
      <c r="M7" s="9"/>
      <c r="N7" s="9"/>
      <c r="O7" s="9"/>
      <c r="P7" s="10"/>
    </row>
    <row r="8" spans="1:16" ht="18" customHeight="1" x14ac:dyDescent="0.2">
      <c r="A8" s="22">
        <v>2018</v>
      </c>
      <c r="B8" s="45">
        <v>436</v>
      </c>
      <c r="C8" s="45">
        <v>184</v>
      </c>
      <c r="D8" s="45">
        <v>252</v>
      </c>
      <c r="E8" s="45">
        <v>27</v>
      </c>
      <c r="F8" s="45">
        <v>17</v>
      </c>
      <c r="G8" s="45">
        <v>5</v>
      </c>
      <c r="H8" s="45">
        <v>3</v>
      </c>
      <c r="I8" s="45">
        <v>95</v>
      </c>
      <c r="J8" s="45">
        <v>309</v>
      </c>
      <c r="K8" s="9"/>
      <c r="L8" s="9"/>
      <c r="M8" s="9"/>
      <c r="N8" s="9"/>
      <c r="O8" s="9"/>
      <c r="P8" s="10"/>
    </row>
    <row r="9" spans="1:16" ht="18" customHeight="1" x14ac:dyDescent="0.2">
      <c r="A9" s="22">
        <v>2019</v>
      </c>
      <c r="B9" s="45">
        <v>429</v>
      </c>
      <c r="C9" s="45">
        <v>180</v>
      </c>
      <c r="D9" s="45">
        <v>249</v>
      </c>
      <c r="E9" s="45">
        <v>25</v>
      </c>
      <c r="F9" s="45">
        <v>17</v>
      </c>
      <c r="G9" s="45">
        <v>5</v>
      </c>
      <c r="H9" s="45">
        <v>3</v>
      </c>
      <c r="I9" s="45">
        <v>72</v>
      </c>
      <c r="J9" s="45">
        <v>327</v>
      </c>
      <c r="K9" s="9"/>
      <c r="L9" s="9"/>
      <c r="M9" s="9"/>
      <c r="N9" s="9"/>
      <c r="O9" s="9"/>
      <c r="P9" s="10"/>
    </row>
    <row r="10" spans="1:16" ht="18" customHeight="1" x14ac:dyDescent="0.2">
      <c r="A10" s="22">
        <v>2020</v>
      </c>
      <c r="B10" s="45">
        <v>421</v>
      </c>
      <c r="C10" s="45">
        <v>175</v>
      </c>
      <c r="D10" s="45">
        <v>246</v>
      </c>
      <c r="E10" s="45">
        <v>28</v>
      </c>
      <c r="F10" s="45">
        <v>16</v>
      </c>
      <c r="G10" s="45">
        <v>5</v>
      </c>
      <c r="H10" s="45">
        <v>3</v>
      </c>
      <c r="I10" s="45">
        <v>75</v>
      </c>
      <c r="J10" s="45">
        <v>313</v>
      </c>
      <c r="K10" s="9"/>
      <c r="L10" s="9"/>
      <c r="M10" s="9"/>
      <c r="N10" s="9"/>
      <c r="O10" s="9"/>
      <c r="P10" s="10"/>
    </row>
    <row r="11" spans="1:16" ht="18" customHeight="1" x14ac:dyDescent="0.2">
      <c r="A11" s="22">
        <v>2021</v>
      </c>
      <c r="B11" s="45">
        <v>430</v>
      </c>
      <c r="C11" s="45">
        <v>168</v>
      </c>
      <c r="D11" s="45">
        <v>262</v>
      </c>
      <c r="E11" s="45">
        <v>27</v>
      </c>
      <c r="F11" s="45">
        <v>15</v>
      </c>
      <c r="G11" s="45">
        <v>5</v>
      </c>
      <c r="H11" s="45">
        <v>3</v>
      </c>
      <c r="I11" s="45">
        <v>82</v>
      </c>
      <c r="J11" s="45">
        <v>316</v>
      </c>
      <c r="K11" s="9"/>
      <c r="L11" s="9"/>
      <c r="M11" s="9"/>
      <c r="N11" s="9"/>
      <c r="O11" s="9"/>
      <c r="P11" s="10"/>
    </row>
    <row r="12" spans="1:16" ht="18" customHeight="1" x14ac:dyDescent="0.2">
      <c r="A12" s="22">
        <v>2022</v>
      </c>
      <c r="B12" s="45">
        <v>424</v>
      </c>
      <c r="C12" s="45">
        <v>163</v>
      </c>
      <c r="D12" s="45">
        <v>261</v>
      </c>
      <c r="E12" s="45">
        <v>35</v>
      </c>
      <c r="F12" s="45">
        <v>25</v>
      </c>
      <c r="G12" s="45">
        <v>5</v>
      </c>
      <c r="H12" s="45">
        <v>3</v>
      </c>
      <c r="I12" s="45">
        <v>97</v>
      </c>
      <c r="J12" s="45">
        <v>287</v>
      </c>
      <c r="K12" s="9"/>
      <c r="L12" s="9"/>
      <c r="M12" s="9"/>
      <c r="N12" s="9"/>
      <c r="O12" s="9"/>
      <c r="P12" s="10"/>
    </row>
    <row r="13" spans="1:16" ht="18" customHeight="1" x14ac:dyDescent="0.2">
      <c r="A13" s="22">
        <v>2023</v>
      </c>
      <c r="B13" s="45">
        <v>427</v>
      </c>
      <c r="C13" s="45">
        <v>165</v>
      </c>
      <c r="D13" s="45">
        <v>262</v>
      </c>
      <c r="E13" s="45">
        <v>25</v>
      </c>
      <c r="F13" s="45">
        <v>17</v>
      </c>
      <c r="G13" s="45">
        <v>5</v>
      </c>
      <c r="H13" s="45">
        <v>3</v>
      </c>
      <c r="I13" s="45">
        <v>99</v>
      </c>
      <c r="J13" s="45">
        <v>298</v>
      </c>
      <c r="K13" s="9"/>
      <c r="L13" s="9"/>
      <c r="M13" s="9"/>
      <c r="N13" s="9"/>
      <c r="O13" s="9"/>
      <c r="P13" s="10"/>
    </row>
    <row r="14" spans="1:16" ht="18" customHeight="1" x14ac:dyDescent="0.2">
      <c r="A14" s="22">
        <v>2024</v>
      </c>
      <c r="B14" s="45">
        <v>420</v>
      </c>
      <c r="C14" s="45">
        <v>163</v>
      </c>
      <c r="D14" s="45">
        <v>257</v>
      </c>
      <c r="E14" s="45">
        <v>22</v>
      </c>
      <c r="F14" s="45">
        <v>9</v>
      </c>
      <c r="G14" s="45">
        <v>5</v>
      </c>
      <c r="H14" s="45">
        <v>3</v>
      </c>
      <c r="I14" s="45">
        <v>102</v>
      </c>
      <c r="J14" s="45">
        <v>291</v>
      </c>
      <c r="K14" s="9"/>
      <c r="L14" s="9"/>
      <c r="M14" s="9"/>
      <c r="N14" s="9"/>
      <c r="O14" s="9"/>
      <c r="P14" s="10"/>
    </row>
  </sheetData>
  <customSheetViews>
    <customSheetView guid="{A6D40BA3-20D9-4DE7-BC3B-7D9DCD7D95E8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selection activeCell="F20" sqref="F2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selection activeCell="F20" sqref="F20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selection activeCell="D21" sqref="D21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selection activeCell="E5" sqref="E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 hiddenRows="1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 hiddenRows="1">
      <selection activeCell="A20" sqref="A20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selection activeCell="D21" sqref="D21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selection activeCell="J2" sqref="J2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selection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selection activeCell="H4" sqref="H4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selection activeCell="F20" sqref="F20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selection activeCell="A3" sqref="A3:A4"/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A3:A4"/>
    <mergeCell ref="B3:D3"/>
    <mergeCell ref="E3:F3"/>
    <mergeCell ref="G3:H3"/>
    <mergeCell ref="J3:J4"/>
    <mergeCell ref="I3:I4"/>
  </mergeCells>
  <phoneticPr fontId="20" type="noConversion"/>
  <hyperlinks>
    <hyperlink ref="J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3"/>
  <sheetViews>
    <sheetView zoomScaleNormal="100" workbookViewId="0"/>
  </sheetViews>
  <sheetFormatPr defaultColWidth="9.140625" defaultRowHeight="12" x14ac:dyDescent="0.2"/>
  <cols>
    <col min="1" max="1" width="29.85546875" style="2" customWidth="1"/>
    <col min="2" max="4" width="10.28515625" style="2" customWidth="1"/>
    <col min="5" max="5" width="10.28515625" style="4" customWidth="1"/>
    <col min="6" max="11" width="10.28515625" style="2" customWidth="1"/>
    <col min="12" max="12" width="9.5703125" style="4" customWidth="1"/>
    <col min="13" max="13" width="15.140625" style="2" customWidth="1"/>
    <col min="14" max="14" width="10" style="2" customWidth="1"/>
    <col min="15" max="15" width="11.140625" style="2" customWidth="1"/>
    <col min="16" max="16" width="8.140625" style="2" customWidth="1"/>
    <col min="17" max="16384" width="9.140625" style="2"/>
  </cols>
  <sheetData>
    <row r="1" spans="1:13" s="3" customFormat="1" x14ac:dyDescent="0.2">
      <c r="A1" s="13" t="s">
        <v>133</v>
      </c>
      <c r="B1" s="2"/>
      <c r="C1" s="2"/>
      <c r="D1" s="2"/>
      <c r="E1" s="2"/>
      <c r="F1" s="2"/>
      <c r="G1" s="2"/>
      <c r="H1" s="2"/>
      <c r="I1" s="2"/>
      <c r="J1" s="2"/>
      <c r="M1" s="5"/>
    </row>
    <row r="2" spans="1:13" ht="12.75" thickBot="1" x14ac:dyDescent="0.25">
      <c r="A2" s="7"/>
      <c r="E2" s="2"/>
      <c r="K2" s="5" t="s">
        <v>32</v>
      </c>
    </row>
    <row r="3" spans="1:13" ht="27" customHeight="1" thickTop="1" x14ac:dyDescent="0.2">
      <c r="A3" s="104"/>
      <c r="B3" s="223" t="s">
        <v>176</v>
      </c>
      <c r="C3" s="224" t="s">
        <v>179</v>
      </c>
      <c r="D3" s="224" t="s">
        <v>180</v>
      </c>
      <c r="E3" s="224" t="s">
        <v>194</v>
      </c>
      <c r="F3" s="224" t="s">
        <v>195</v>
      </c>
      <c r="G3" s="224" t="s">
        <v>201</v>
      </c>
      <c r="H3" s="224" t="s">
        <v>235</v>
      </c>
      <c r="I3" s="144" t="s">
        <v>237</v>
      </c>
      <c r="J3" s="144" t="s">
        <v>239</v>
      </c>
      <c r="K3" s="144" t="s">
        <v>263</v>
      </c>
    </row>
    <row r="4" spans="1:13" ht="15" customHeight="1" x14ac:dyDescent="0.2">
      <c r="A4" s="105" t="s">
        <v>54</v>
      </c>
      <c r="B4" s="225">
        <v>113</v>
      </c>
      <c r="C4" s="225">
        <v>124</v>
      </c>
      <c r="D4" s="225">
        <v>132</v>
      </c>
      <c r="E4" s="225">
        <v>132</v>
      </c>
      <c r="F4" s="225">
        <v>161</v>
      </c>
      <c r="G4" s="225">
        <v>174</v>
      </c>
      <c r="H4" s="225">
        <v>177</v>
      </c>
      <c r="I4" s="106">
        <v>189</v>
      </c>
      <c r="J4" s="106">
        <v>200</v>
      </c>
      <c r="K4" s="106">
        <v>228</v>
      </c>
    </row>
    <row r="5" spans="1:13" ht="15" customHeight="1" x14ac:dyDescent="0.2">
      <c r="A5" s="107" t="s">
        <v>55</v>
      </c>
      <c r="B5" s="226">
        <v>8166</v>
      </c>
      <c r="C5" s="226">
        <v>9093</v>
      </c>
      <c r="D5" s="226">
        <v>9953</v>
      </c>
      <c r="E5" s="226">
        <v>10240</v>
      </c>
      <c r="F5" s="226">
        <v>12156</v>
      </c>
      <c r="G5" s="226">
        <v>13138</v>
      </c>
      <c r="H5" s="226">
        <v>11247</v>
      </c>
      <c r="I5" s="108">
        <v>14091</v>
      </c>
      <c r="J5" s="108">
        <v>15729</v>
      </c>
      <c r="K5" s="108">
        <v>16807</v>
      </c>
    </row>
    <row r="6" spans="1:13" ht="15" customHeight="1" x14ac:dyDescent="0.2">
      <c r="A6" s="109" t="s">
        <v>243</v>
      </c>
      <c r="B6" s="226">
        <v>4239</v>
      </c>
      <c r="C6" s="226">
        <v>4726</v>
      </c>
      <c r="D6" s="226">
        <v>5184</v>
      </c>
      <c r="E6" s="226">
        <v>5298</v>
      </c>
      <c r="F6" s="226">
        <v>6341</v>
      </c>
      <c r="G6" s="226">
        <v>6801</v>
      </c>
      <c r="H6" s="226">
        <v>5852</v>
      </c>
      <c r="I6" s="108">
        <v>7345</v>
      </c>
      <c r="J6" s="108">
        <v>8350</v>
      </c>
      <c r="K6" s="108">
        <v>8822</v>
      </c>
    </row>
    <row r="7" spans="1:13" ht="15" customHeight="1" x14ac:dyDescent="0.2">
      <c r="A7" s="109" t="s">
        <v>244</v>
      </c>
      <c r="B7" s="226">
        <v>3927</v>
      </c>
      <c r="C7" s="226">
        <v>4367</v>
      </c>
      <c r="D7" s="226">
        <v>4769</v>
      </c>
      <c r="E7" s="226">
        <v>4942</v>
      </c>
      <c r="F7" s="226">
        <v>5815</v>
      </c>
      <c r="G7" s="226">
        <v>6337</v>
      </c>
      <c r="H7" s="226">
        <v>5395</v>
      </c>
      <c r="I7" s="108">
        <v>6746</v>
      </c>
      <c r="J7" s="108">
        <v>7379</v>
      </c>
      <c r="K7" s="108">
        <v>7985</v>
      </c>
    </row>
    <row r="8" spans="1:13" ht="15" customHeight="1" x14ac:dyDescent="0.2">
      <c r="A8" s="107" t="s">
        <v>205</v>
      </c>
      <c r="B8" s="226">
        <v>1268</v>
      </c>
      <c r="C8" s="226">
        <v>1392</v>
      </c>
      <c r="D8" s="226">
        <v>1518</v>
      </c>
      <c r="E8" s="226">
        <v>1587</v>
      </c>
      <c r="F8" s="226">
        <v>1860</v>
      </c>
      <c r="G8" s="226">
        <v>1996</v>
      </c>
      <c r="H8" s="226">
        <v>2072</v>
      </c>
      <c r="I8" s="108">
        <v>2306</v>
      </c>
      <c r="J8" s="108">
        <v>2491</v>
      </c>
      <c r="K8" s="108">
        <v>2661</v>
      </c>
    </row>
    <row r="9" spans="1:13" ht="15" customHeight="1" x14ac:dyDescent="0.2">
      <c r="A9" s="109" t="s">
        <v>65</v>
      </c>
      <c r="B9" s="226">
        <v>1161</v>
      </c>
      <c r="C9" s="226">
        <v>1276</v>
      </c>
      <c r="D9" s="226">
        <v>1389</v>
      </c>
      <c r="E9" s="226">
        <v>1459</v>
      </c>
      <c r="F9" s="226">
        <v>1719</v>
      </c>
      <c r="G9" s="226">
        <v>1854</v>
      </c>
      <c r="H9" s="226">
        <v>1932</v>
      </c>
      <c r="I9" s="108">
        <v>2136</v>
      </c>
      <c r="J9" s="108">
        <v>2344</v>
      </c>
      <c r="K9" s="108">
        <v>2506</v>
      </c>
    </row>
    <row r="10" spans="1:13" ht="15" customHeight="1" x14ac:dyDescent="0.2">
      <c r="A10" s="109" t="s">
        <v>135</v>
      </c>
      <c r="B10" s="226">
        <v>630</v>
      </c>
      <c r="C10" s="226">
        <v>724</v>
      </c>
      <c r="D10" s="226">
        <v>794</v>
      </c>
      <c r="E10" s="226">
        <v>843</v>
      </c>
      <c r="F10" s="226">
        <v>1010</v>
      </c>
      <c r="G10" s="226">
        <v>1144</v>
      </c>
      <c r="H10" s="226">
        <v>1212</v>
      </c>
      <c r="I10" s="108">
        <v>1338</v>
      </c>
      <c r="J10" s="108">
        <v>1482</v>
      </c>
      <c r="K10" s="108">
        <v>1605</v>
      </c>
    </row>
    <row r="11" spans="1:13" ht="15" customHeight="1" x14ac:dyDescent="0.2">
      <c r="A11" s="110" t="s">
        <v>65</v>
      </c>
      <c r="B11" s="226">
        <v>617</v>
      </c>
      <c r="C11" s="226">
        <v>710</v>
      </c>
      <c r="D11" s="226">
        <v>779</v>
      </c>
      <c r="E11" s="226">
        <v>827</v>
      </c>
      <c r="F11" s="226">
        <v>993</v>
      </c>
      <c r="G11" s="226">
        <v>1126</v>
      </c>
      <c r="H11" s="226">
        <v>1197</v>
      </c>
      <c r="I11" s="108">
        <v>1314</v>
      </c>
      <c r="J11" s="108">
        <v>1459</v>
      </c>
      <c r="K11" s="108">
        <v>1583</v>
      </c>
    </row>
    <row r="12" spans="1:13" ht="15" customHeight="1" x14ac:dyDescent="0.2">
      <c r="A12" s="109" t="s">
        <v>136</v>
      </c>
      <c r="B12" s="226">
        <v>84</v>
      </c>
      <c r="C12" s="226">
        <v>57</v>
      </c>
      <c r="D12" s="226">
        <v>70</v>
      </c>
      <c r="E12" s="226">
        <v>75</v>
      </c>
      <c r="F12" s="226">
        <v>84</v>
      </c>
      <c r="G12" s="226">
        <v>73</v>
      </c>
      <c r="H12" s="226">
        <v>70</v>
      </c>
      <c r="I12" s="108">
        <v>74</v>
      </c>
      <c r="J12" s="108">
        <v>74</v>
      </c>
      <c r="K12" s="108">
        <v>78</v>
      </c>
    </row>
    <row r="13" spans="1:13" ht="15" customHeight="1" x14ac:dyDescent="0.2">
      <c r="A13" s="110" t="s">
        <v>65</v>
      </c>
      <c r="B13" s="226">
        <v>83</v>
      </c>
      <c r="C13" s="226">
        <v>56</v>
      </c>
      <c r="D13" s="226">
        <v>69</v>
      </c>
      <c r="E13" s="226">
        <v>73</v>
      </c>
      <c r="F13" s="226">
        <v>82</v>
      </c>
      <c r="G13" s="226">
        <v>71</v>
      </c>
      <c r="H13" s="226">
        <v>68</v>
      </c>
      <c r="I13" s="108">
        <v>73</v>
      </c>
      <c r="J13" s="108">
        <v>72</v>
      </c>
      <c r="K13" s="108">
        <v>76</v>
      </c>
    </row>
    <row r="14" spans="1:13" ht="15" customHeight="1" x14ac:dyDescent="0.2">
      <c r="A14" s="109" t="s">
        <v>137</v>
      </c>
      <c r="B14" s="226">
        <v>43</v>
      </c>
      <c r="C14" s="226">
        <v>59</v>
      </c>
      <c r="D14" s="226">
        <v>62</v>
      </c>
      <c r="E14" s="226">
        <v>73</v>
      </c>
      <c r="F14" s="226">
        <v>77</v>
      </c>
      <c r="G14" s="226">
        <v>78</v>
      </c>
      <c r="H14" s="226">
        <v>89</v>
      </c>
      <c r="I14" s="108">
        <v>106</v>
      </c>
      <c r="J14" s="108">
        <v>119</v>
      </c>
      <c r="K14" s="108">
        <v>124</v>
      </c>
    </row>
    <row r="15" spans="1:13" ht="15" customHeight="1" x14ac:dyDescent="0.2">
      <c r="A15" s="109" t="s">
        <v>138</v>
      </c>
      <c r="B15" s="226">
        <v>146</v>
      </c>
      <c r="C15" s="226">
        <v>145</v>
      </c>
      <c r="D15" s="226">
        <v>176</v>
      </c>
      <c r="E15" s="226">
        <v>183</v>
      </c>
      <c r="F15" s="226">
        <v>114</v>
      </c>
      <c r="G15" s="226">
        <v>103</v>
      </c>
      <c r="H15" s="226">
        <v>108</v>
      </c>
      <c r="I15" s="108">
        <v>118</v>
      </c>
      <c r="J15" s="108">
        <v>120</v>
      </c>
      <c r="K15" s="108">
        <v>133</v>
      </c>
    </row>
    <row r="16" spans="1:13" ht="15" customHeight="1" x14ac:dyDescent="0.2">
      <c r="A16" s="109" t="s">
        <v>139</v>
      </c>
      <c r="B16" s="226" t="s">
        <v>0</v>
      </c>
      <c r="C16" s="226" t="s">
        <v>0</v>
      </c>
      <c r="D16" s="226" t="s">
        <v>0</v>
      </c>
      <c r="E16" s="226" t="s">
        <v>0</v>
      </c>
      <c r="F16" s="226" t="s">
        <v>0</v>
      </c>
      <c r="G16" s="226" t="s">
        <v>0</v>
      </c>
      <c r="H16" s="226" t="s">
        <v>236</v>
      </c>
      <c r="I16" s="108" t="s">
        <v>236</v>
      </c>
      <c r="J16" s="108" t="s">
        <v>236</v>
      </c>
      <c r="K16" s="108" t="s">
        <v>236</v>
      </c>
    </row>
    <row r="17" spans="1:11" ht="15" customHeight="1" x14ac:dyDescent="0.2">
      <c r="A17" s="109" t="s">
        <v>140</v>
      </c>
      <c r="B17" s="226" t="s">
        <v>0</v>
      </c>
      <c r="C17" s="226" t="s">
        <v>0</v>
      </c>
      <c r="D17" s="226" t="s">
        <v>0</v>
      </c>
      <c r="E17" s="226" t="s">
        <v>0</v>
      </c>
      <c r="F17" s="226" t="s">
        <v>0</v>
      </c>
      <c r="G17" s="226" t="s">
        <v>0</v>
      </c>
      <c r="H17" s="226" t="s">
        <v>236</v>
      </c>
      <c r="I17" s="108" t="s">
        <v>236</v>
      </c>
      <c r="J17" s="108" t="s">
        <v>236</v>
      </c>
      <c r="K17" s="108" t="s">
        <v>236</v>
      </c>
    </row>
    <row r="18" spans="1:11" ht="15" customHeight="1" x14ac:dyDescent="0.2">
      <c r="A18" s="109" t="s">
        <v>141</v>
      </c>
      <c r="B18" s="226">
        <v>365</v>
      </c>
      <c r="C18" s="226">
        <v>391</v>
      </c>
      <c r="D18" s="226">
        <v>416</v>
      </c>
      <c r="E18" s="226">
        <v>413</v>
      </c>
      <c r="F18" s="226">
        <v>575</v>
      </c>
      <c r="G18" s="226">
        <v>598</v>
      </c>
      <c r="H18" s="226">
        <v>593</v>
      </c>
      <c r="I18" s="108">
        <v>670</v>
      </c>
      <c r="J18" s="108">
        <v>696</v>
      </c>
      <c r="K18" s="108">
        <v>721</v>
      </c>
    </row>
    <row r="20" spans="1:11" ht="25.5" customHeight="1" x14ac:dyDescent="0.2">
      <c r="A20" s="280" t="s">
        <v>233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0"/>
    </row>
    <row r="23" spans="1:11" x14ac:dyDescent="0.2">
      <c r="J23" s="47"/>
      <c r="K23" s="47"/>
    </row>
  </sheetData>
  <customSheetViews>
    <customSheetView guid="{A6D40BA3-20D9-4DE7-BC3B-7D9DCD7D95E8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howPageBreaks="1">
      <selection activeCell="N17" sqref="N17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5" topLeftCell="A6" activePane="bottomLeft" state="frozen"/>
      <selection pane="bottomLeft" activeCell="B16" sqref="B16:P1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5" topLeftCell="A6" activePane="bottomLeft" state="frozen"/>
      <selection pane="bottomLeft" activeCell="D35" sqref="D3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K4" sqref="K3:K18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 topLeftCell="C1">
      <pane ySplit="5" topLeftCell="A6" activePane="bottomLeft" state="frozen"/>
      <selection pane="bottomLeft" activeCell="H20" sqref="H20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10" showPageBreaks="1" showRuler="0">
      <pane ySplit="5" topLeftCell="A6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5" topLeftCell="A6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5" topLeftCell="A6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pane ySplit="5" topLeftCell="A6" activePane="bottomLeft" state="frozen"/>
      <selection pane="bottomLeft" activeCell="B15" sqref="B15:P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 topLeftCell="B1">
      <pane ySplit="5" topLeftCell="A6" activePane="bottomLeft" state="frozen"/>
      <selection pane="bottomLeft" activeCell="P2" sqref="P2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>
      <pane ySplit="5" topLeftCell="A6" activePane="bottomLeft" state="frozen"/>
      <selection pane="bottomLeft" activeCell="B16" sqref="B16:P16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5" topLeftCell="A6" activePane="bottomLeft" state="frozen"/>
      <selection pane="bottomLeft" activeCell="L15" sqref="L15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>
      <selection activeCell="K4" sqref="K4:K18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0:K20"/>
  </mergeCells>
  <phoneticPr fontId="20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11"/>
  <sheetViews>
    <sheetView zoomScaleNormal="100" workbookViewId="0"/>
  </sheetViews>
  <sheetFormatPr defaultColWidth="9.140625" defaultRowHeight="12" x14ac:dyDescent="0.2"/>
  <cols>
    <col min="1" max="1" width="24.42578125" style="2" customWidth="1"/>
    <col min="2" max="4" width="10.140625" style="2" customWidth="1"/>
    <col min="5" max="5" width="10.140625" style="4" customWidth="1"/>
    <col min="6" max="11" width="10.140625" style="2" customWidth="1"/>
    <col min="12" max="12" width="9.140625" style="4" customWidth="1"/>
    <col min="13" max="13" width="10.7109375" style="2" customWidth="1"/>
    <col min="14" max="16384" width="9.140625" style="2"/>
  </cols>
  <sheetData>
    <row r="1" spans="1:12" s="3" customFormat="1" x14ac:dyDescent="0.2">
      <c r="A1" s="13" t="s">
        <v>146</v>
      </c>
      <c r="B1" s="2"/>
      <c r="C1" s="2"/>
      <c r="D1" s="2"/>
      <c r="E1" s="2"/>
      <c r="F1" s="2"/>
      <c r="G1" s="5"/>
      <c r="H1" s="2"/>
      <c r="I1" s="2"/>
      <c r="J1" s="2"/>
    </row>
    <row r="2" spans="1:12" ht="12.75" thickBot="1" x14ac:dyDescent="0.25">
      <c r="K2" s="5" t="s">
        <v>32</v>
      </c>
    </row>
    <row r="3" spans="1:12" s="102" customFormat="1" ht="21" customHeight="1" thickTop="1" x14ac:dyDescent="0.2">
      <c r="A3" s="111"/>
      <c r="B3" s="144" t="s">
        <v>176</v>
      </c>
      <c r="C3" s="144" t="s">
        <v>179</v>
      </c>
      <c r="D3" s="144" t="s">
        <v>180</v>
      </c>
      <c r="E3" s="144" t="s">
        <v>194</v>
      </c>
      <c r="F3" s="144" t="s">
        <v>195</v>
      </c>
      <c r="G3" s="144" t="s">
        <v>201</v>
      </c>
      <c r="H3" s="144" t="s">
        <v>235</v>
      </c>
      <c r="I3" s="144" t="s">
        <v>237</v>
      </c>
      <c r="J3" s="144" t="s">
        <v>239</v>
      </c>
      <c r="K3" s="144" t="s">
        <v>263</v>
      </c>
      <c r="L3" s="112"/>
    </row>
    <row r="4" spans="1:12" s="100" customFormat="1" ht="15" customHeight="1" x14ac:dyDescent="0.2">
      <c r="A4" s="105" t="s">
        <v>147</v>
      </c>
      <c r="B4" s="106">
        <v>396</v>
      </c>
      <c r="C4" s="106">
        <v>430</v>
      </c>
      <c r="D4" s="106">
        <v>477</v>
      </c>
      <c r="E4" s="106">
        <v>472</v>
      </c>
      <c r="F4" s="106">
        <v>564</v>
      </c>
      <c r="G4" s="106">
        <v>595</v>
      </c>
      <c r="H4" s="106">
        <v>599</v>
      </c>
      <c r="I4" s="106">
        <v>653</v>
      </c>
      <c r="J4" s="106">
        <v>706</v>
      </c>
      <c r="K4" s="106">
        <v>762</v>
      </c>
      <c r="L4" s="113"/>
    </row>
    <row r="5" spans="1:12" s="100" customFormat="1" ht="15" customHeight="1" x14ac:dyDescent="0.2">
      <c r="A5" s="109" t="s">
        <v>142</v>
      </c>
      <c r="B5" s="106">
        <v>98</v>
      </c>
      <c r="C5" s="106">
        <v>107</v>
      </c>
      <c r="D5" s="106">
        <v>133</v>
      </c>
      <c r="E5" s="106">
        <v>127</v>
      </c>
      <c r="F5" s="106">
        <v>159</v>
      </c>
      <c r="G5" s="106">
        <v>174</v>
      </c>
      <c r="H5" s="106">
        <v>171</v>
      </c>
      <c r="I5" s="106">
        <v>208</v>
      </c>
      <c r="J5" s="106">
        <v>225</v>
      </c>
      <c r="K5" s="106">
        <v>242</v>
      </c>
      <c r="L5" s="113"/>
    </row>
    <row r="6" spans="1:12" s="100" customFormat="1" ht="15" customHeight="1" x14ac:dyDescent="0.2">
      <c r="A6" s="109" t="s">
        <v>143</v>
      </c>
      <c r="B6" s="106">
        <v>298</v>
      </c>
      <c r="C6" s="106">
        <v>323</v>
      </c>
      <c r="D6" s="106">
        <v>344</v>
      </c>
      <c r="E6" s="106">
        <v>345</v>
      </c>
      <c r="F6" s="106">
        <v>405</v>
      </c>
      <c r="G6" s="106">
        <v>421</v>
      </c>
      <c r="H6" s="106">
        <v>428</v>
      </c>
      <c r="I6" s="106">
        <v>445</v>
      </c>
      <c r="J6" s="106">
        <v>481</v>
      </c>
      <c r="K6" s="106">
        <v>520</v>
      </c>
      <c r="L6" s="113"/>
    </row>
    <row r="7" spans="1:12" s="100" customFormat="1" ht="15" customHeight="1" x14ac:dyDescent="0.2">
      <c r="A7" s="107" t="s">
        <v>55</v>
      </c>
      <c r="B7" s="106">
        <v>8166</v>
      </c>
      <c r="C7" s="106">
        <v>9093</v>
      </c>
      <c r="D7" s="106">
        <v>9953</v>
      </c>
      <c r="E7" s="106">
        <v>10240</v>
      </c>
      <c r="F7" s="106">
        <v>12156</v>
      </c>
      <c r="G7" s="106">
        <v>13138</v>
      </c>
      <c r="H7" s="106">
        <v>11247</v>
      </c>
      <c r="I7" s="106">
        <v>14091</v>
      </c>
      <c r="J7" s="106">
        <v>15729</v>
      </c>
      <c r="K7" s="106">
        <v>16807</v>
      </c>
      <c r="L7" s="113"/>
    </row>
    <row r="8" spans="1:12" s="100" customFormat="1" ht="15" customHeight="1" x14ac:dyDescent="0.2">
      <c r="A8" s="109" t="s">
        <v>144</v>
      </c>
      <c r="B8" s="106">
        <v>1360</v>
      </c>
      <c r="C8" s="106">
        <v>1675</v>
      </c>
      <c r="D8" s="106">
        <v>2081</v>
      </c>
      <c r="E8" s="106">
        <v>2097</v>
      </c>
      <c r="F8" s="106">
        <v>2470</v>
      </c>
      <c r="G8" s="106">
        <v>2704</v>
      </c>
      <c r="H8" s="106">
        <v>2539</v>
      </c>
      <c r="I8" s="106">
        <v>3252</v>
      </c>
      <c r="J8" s="106">
        <v>3739</v>
      </c>
      <c r="K8" s="106">
        <v>4239</v>
      </c>
      <c r="L8" s="113"/>
    </row>
    <row r="9" spans="1:12" s="100" customFormat="1" ht="15" customHeight="1" x14ac:dyDescent="0.2">
      <c r="A9" s="109" t="s">
        <v>145</v>
      </c>
      <c r="B9" s="106">
        <v>6806</v>
      </c>
      <c r="C9" s="106">
        <v>7418</v>
      </c>
      <c r="D9" s="106">
        <v>7872</v>
      </c>
      <c r="E9" s="106">
        <v>8143</v>
      </c>
      <c r="F9" s="106">
        <v>9686</v>
      </c>
      <c r="G9" s="106">
        <v>10434</v>
      </c>
      <c r="H9" s="106">
        <v>8708</v>
      </c>
      <c r="I9" s="106">
        <v>10839</v>
      </c>
      <c r="J9" s="106">
        <v>11990</v>
      </c>
      <c r="K9" s="106">
        <v>12568</v>
      </c>
      <c r="L9" s="113"/>
    </row>
    <row r="10" spans="1:12" x14ac:dyDescent="0.2">
      <c r="E10" s="2"/>
      <c r="F10" s="4"/>
    </row>
    <row r="11" spans="1:12" x14ac:dyDescent="0.2">
      <c r="A11" s="11" t="s">
        <v>148</v>
      </c>
    </row>
  </sheetData>
  <customSheetViews>
    <customSheetView guid="{A6D40BA3-20D9-4DE7-BC3B-7D9DCD7D95E8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howPageBreaks="1">
      <selection activeCell="K16" sqref="K16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4" topLeftCell="A5" activePane="bottomLeft" state="frozen"/>
      <selection pane="bottomLeft" activeCell="H32" sqref="H32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J25" sqref="J2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selection activeCell="O31" sqref="O31"/>
      <pageMargins left="0.31496062992125984" right="0.31496062992125984" top="0.74803149606299213" bottom="0.74803149606299213" header="0.31496062992125984" footer="0.31496062992125984"/>
      <pageSetup orientation="portrait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5" activePane="bottomLeft" state="frozen"/>
      <selection pane="bottomLeft" activeCell="D16" sqref="D16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4" topLeftCell="A5" activePane="bottomLeft" state="frozen"/>
      <selection pane="bottomLeft" activeCell="D16" sqref="D16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4" topLeftCell="A5" activePane="bottomLeft" state="frozen"/>
      <selection pane="bottomLeft" activeCell="K4" sqref="K4:K9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>
      <selection activeCell="K4" sqref="K4:K9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21"/>
  <sheetViews>
    <sheetView zoomScaleNormal="100" workbookViewId="0"/>
  </sheetViews>
  <sheetFormatPr defaultColWidth="9.140625" defaultRowHeight="12" x14ac:dyDescent="0.2"/>
  <cols>
    <col min="1" max="1" width="26.7109375" style="2" customWidth="1"/>
    <col min="2" max="6" width="10.7109375" style="2" customWidth="1"/>
    <col min="7" max="11" width="10.7109375" style="4" customWidth="1"/>
    <col min="12" max="13" width="10.28515625" style="2" customWidth="1"/>
    <col min="14" max="15" width="7.140625" style="2" customWidth="1"/>
    <col min="16" max="16" width="8.42578125" style="4" customWidth="1"/>
    <col min="17" max="17" width="8.42578125" style="2" customWidth="1"/>
    <col min="18" max="18" width="10" style="2" customWidth="1"/>
    <col min="19" max="19" width="11.140625" style="2" customWidth="1"/>
    <col min="20" max="20" width="8.140625" style="2" customWidth="1"/>
    <col min="21" max="16384" width="9.140625" style="2"/>
  </cols>
  <sheetData>
    <row r="1" spans="1:20" s="3" customFormat="1" ht="13.5" x14ac:dyDescent="0.2">
      <c r="A1" s="13" t="s">
        <v>234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T1" s="5"/>
    </row>
    <row r="2" spans="1:20" ht="15" customHeight="1" thickBot="1" x14ac:dyDescent="0.25">
      <c r="A2" s="7"/>
      <c r="G2" s="5"/>
      <c r="H2" s="5"/>
      <c r="I2" s="5"/>
      <c r="J2" s="5"/>
      <c r="K2" s="5" t="s">
        <v>32</v>
      </c>
      <c r="P2" s="2"/>
    </row>
    <row r="3" spans="1:20" ht="22.5" customHeight="1" thickTop="1" x14ac:dyDescent="0.2">
      <c r="A3" s="19"/>
      <c r="B3" s="114" t="s">
        <v>176</v>
      </c>
      <c r="C3" s="114" t="s">
        <v>179</v>
      </c>
      <c r="D3" s="114" t="s">
        <v>180</v>
      </c>
      <c r="E3" s="144" t="s">
        <v>194</v>
      </c>
      <c r="F3" s="144" t="s">
        <v>195</v>
      </c>
      <c r="G3" s="144" t="s">
        <v>201</v>
      </c>
      <c r="H3" s="144" t="s">
        <v>235</v>
      </c>
      <c r="I3" s="144" t="s">
        <v>237</v>
      </c>
      <c r="J3" s="144" t="s">
        <v>239</v>
      </c>
      <c r="K3" s="144" t="s">
        <v>263</v>
      </c>
    </row>
    <row r="4" spans="1:20" ht="15" customHeight="1" x14ac:dyDescent="0.2">
      <c r="A4" s="115" t="s">
        <v>58</v>
      </c>
      <c r="B4" s="60">
        <v>720</v>
      </c>
      <c r="C4" s="60">
        <v>708</v>
      </c>
      <c r="D4" s="60">
        <v>701</v>
      </c>
      <c r="E4" s="60">
        <v>692</v>
      </c>
      <c r="F4" s="60">
        <v>687</v>
      </c>
      <c r="G4" s="60">
        <v>686</v>
      </c>
      <c r="H4" s="60">
        <v>676</v>
      </c>
      <c r="I4" s="60">
        <v>671</v>
      </c>
      <c r="J4" s="60">
        <v>668</v>
      </c>
      <c r="K4" s="60">
        <v>664</v>
      </c>
    </row>
    <row r="5" spans="1:20" ht="15" customHeight="1" x14ac:dyDescent="0.2">
      <c r="A5" s="116" t="s">
        <v>59</v>
      </c>
      <c r="B5" s="60">
        <v>5244</v>
      </c>
      <c r="C5" s="60">
        <v>5189</v>
      </c>
      <c r="D5" s="60">
        <v>5159</v>
      </c>
      <c r="E5" s="60">
        <v>5121</v>
      </c>
      <c r="F5" s="60">
        <v>5057</v>
      </c>
      <c r="G5" s="60">
        <v>5010</v>
      </c>
      <c r="H5" s="60">
        <v>5049</v>
      </c>
      <c r="I5" s="60">
        <v>5064</v>
      </c>
      <c r="J5" s="60">
        <v>5026</v>
      </c>
      <c r="K5" s="60">
        <v>5011</v>
      </c>
    </row>
    <row r="6" spans="1:20" ht="15" customHeight="1" x14ac:dyDescent="0.2">
      <c r="A6" s="117" t="s">
        <v>60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spans="1:20" ht="15" customHeight="1" x14ac:dyDescent="0.2">
      <c r="A7" s="118" t="s">
        <v>149</v>
      </c>
      <c r="B7" s="60">
        <v>95639</v>
      </c>
      <c r="C7" s="60">
        <v>94064</v>
      </c>
      <c r="D7" s="60">
        <v>92683</v>
      </c>
      <c r="E7" s="60">
        <v>91370</v>
      </c>
      <c r="F7" s="60">
        <v>90003</v>
      </c>
      <c r="G7" s="60">
        <v>88331</v>
      </c>
      <c r="H7" s="60">
        <v>86774</v>
      </c>
      <c r="I7" s="60">
        <v>85533</v>
      </c>
      <c r="J7" s="60">
        <v>84643</v>
      </c>
      <c r="K7" s="60">
        <v>83473</v>
      </c>
    </row>
    <row r="8" spans="1:20" ht="15" customHeight="1" x14ac:dyDescent="0.2">
      <c r="A8" s="18" t="s">
        <v>242</v>
      </c>
      <c r="B8" s="60">
        <v>46606</v>
      </c>
      <c r="C8" s="60">
        <v>45811</v>
      </c>
      <c r="D8" s="60">
        <v>45217</v>
      </c>
      <c r="E8" s="60">
        <v>44431</v>
      </c>
      <c r="F8" s="60">
        <v>43917</v>
      </c>
      <c r="G8" s="60">
        <v>43027</v>
      </c>
      <c r="H8" s="60">
        <v>42359</v>
      </c>
      <c r="I8" s="60">
        <v>41288</v>
      </c>
      <c r="J8" s="60">
        <v>41006</v>
      </c>
      <c r="K8" s="60">
        <v>40505</v>
      </c>
    </row>
    <row r="9" spans="1:20" ht="15" customHeight="1" x14ac:dyDescent="0.2">
      <c r="A9" s="119" t="s">
        <v>150</v>
      </c>
      <c r="B9" s="60">
        <v>51858</v>
      </c>
      <c r="C9" s="60">
        <v>51702</v>
      </c>
      <c r="D9" s="60">
        <v>51340</v>
      </c>
      <c r="E9" s="60">
        <v>51043</v>
      </c>
      <c r="F9" s="60">
        <v>50362</v>
      </c>
      <c r="G9" s="60">
        <v>49106</v>
      </c>
      <c r="H9" s="60">
        <v>47560</v>
      </c>
      <c r="I9" s="60">
        <v>46490</v>
      </c>
      <c r="J9" s="60">
        <v>45758</v>
      </c>
      <c r="K9" s="60">
        <v>45351</v>
      </c>
    </row>
    <row r="10" spans="1:20" ht="15" customHeight="1" x14ac:dyDescent="0.2">
      <c r="A10" s="18" t="s">
        <v>242</v>
      </c>
      <c r="B10" s="60">
        <v>25328</v>
      </c>
      <c r="C10" s="60">
        <v>25135</v>
      </c>
      <c r="D10" s="60">
        <v>25084</v>
      </c>
      <c r="E10" s="60">
        <v>24745</v>
      </c>
      <c r="F10" s="60">
        <v>24541</v>
      </c>
      <c r="G10" s="60">
        <v>23855</v>
      </c>
      <c r="H10" s="60">
        <v>23252</v>
      </c>
      <c r="I10" s="60">
        <v>22370</v>
      </c>
      <c r="J10" s="60">
        <v>22212</v>
      </c>
      <c r="K10" s="60">
        <v>21993</v>
      </c>
    </row>
    <row r="11" spans="1:20" ht="15" customHeight="1" x14ac:dyDescent="0.2">
      <c r="A11" s="119" t="s">
        <v>151</v>
      </c>
      <c r="B11" s="60">
        <v>43781</v>
      </c>
      <c r="C11" s="60">
        <v>42362</v>
      </c>
      <c r="D11" s="60">
        <v>41343</v>
      </c>
      <c r="E11" s="60">
        <v>40327</v>
      </c>
      <c r="F11" s="60">
        <v>39641</v>
      </c>
      <c r="G11" s="60">
        <v>39225</v>
      </c>
      <c r="H11" s="60">
        <v>39214</v>
      </c>
      <c r="I11" s="60">
        <v>39043</v>
      </c>
      <c r="J11" s="60">
        <v>38673</v>
      </c>
      <c r="K11" s="60">
        <v>38122</v>
      </c>
    </row>
    <row r="12" spans="1:20" ht="15" customHeight="1" x14ac:dyDescent="0.2">
      <c r="A12" s="18" t="s">
        <v>242</v>
      </c>
      <c r="B12" s="60">
        <v>21278</v>
      </c>
      <c r="C12" s="60">
        <v>20676</v>
      </c>
      <c r="D12" s="60">
        <v>20133</v>
      </c>
      <c r="E12" s="60">
        <v>19686</v>
      </c>
      <c r="F12" s="60">
        <v>19376</v>
      </c>
      <c r="G12" s="60">
        <v>19172</v>
      </c>
      <c r="H12" s="60">
        <v>19107</v>
      </c>
      <c r="I12" s="60">
        <v>18918</v>
      </c>
      <c r="J12" s="60">
        <v>18743</v>
      </c>
      <c r="K12" s="60">
        <v>18512</v>
      </c>
    </row>
    <row r="13" spans="1:20" ht="15" customHeight="1" x14ac:dyDescent="0.2">
      <c r="A13" s="29" t="s">
        <v>240</v>
      </c>
      <c r="B13" s="264" t="s">
        <v>1</v>
      </c>
      <c r="C13" s="264" t="s">
        <v>1</v>
      </c>
      <c r="D13" s="264" t="s">
        <v>1</v>
      </c>
      <c r="E13" s="264" t="s">
        <v>1</v>
      </c>
      <c r="F13" s="264" t="s">
        <v>1</v>
      </c>
      <c r="G13" s="264" t="s">
        <v>1</v>
      </c>
      <c r="H13" s="264" t="s">
        <v>1</v>
      </c>
      <c r="I13" s="264" t="s">
        <v>1</v>
      </c>
      <c r="J13" s="265">
        <v>212</v>
      </c>
      <c r="K13" s="265">
        <v>235</v>
      </c>
    </row>
    <row r="14" spans="1:20" ht="15" customHeight="1" x14ac:dyDescent="0.2">
      <c r="A14" s="18" t="s">
        <v>242</v>
      </c>
      <c r="B14" s="264" t="s">
        <v>1</v>
      </c>
      <c r="C14" s="264" t="s">
        <v>1</v>
      </c>
      <c r="D14" s="264" t="s">
        <v>1</v>
      </c>
      <c r="E14" s="264" t="s">
        <v>1</v>
      </c>
      <c r="F14" s="264" t="s">
        <v>1</v>
      </c>
      <c r="G14" s="264" t="s">
        <v>1</v>
      </c>
      <c r="H14" s="264" t="s">
        <v>1</v>
      </c>
      <c r="I14" s="264" t="s">
        <v>1</v>
      </c>
      <c r="J14" s="265">
        <v>51</v>
      </c>
      <c r="K14" s="265">
        <v>60</v>
      </c>
    </row>
    <row r="15" spans="1:20" ht="15" customHeight="1" x14ac:dyDescent="0.2">
      <c r="A15" s="118" t="s">
        <v>152</v>
      </c>
      <c r="B15" s="60">
        <v>10595</v>
      </c>
      <c r="C15" s="60">
        <v>10693</v>
      </c>
      <c r="D15" s="60">
        <v>10300</v>
      </c>
      <c r="E15" s="60">
        <v>9881</v>
      </c>
      <c r="F15" s="60">
        <v>9787</v>
      </c>
      <c r="G15" s="60">
        <v>9455</v>
      </c>
      <c r="H15" s="60">
        <v>9190</v>
      </c>
      <c r="I15" s="60">
        <v>9161</v>
      </c>
      <c r="J15" s="60">
        <v>9206</v>
      </c>
      <c r="K15" s="60">
        <v>9033</v>
      </c>
    </row>
    <row r="16" spans="1:20" ht="15" customHeight="1" x14ac:dyDescent="0.2">
      <c r="A16" s="18" t="s">
        <v>242</v>
      </c>
      <c r="B16" s="60">
        <v>5176</v>
      </c>
      <c r="C16" s="60">
        <v>5125</v>
      </c>
      <c r="D16" s="60">
        <v>5092</v>
      </c>
      <c r="E16" s="60">
        <v>4745</v>
      </c>
      <c r="F16" s="60">
        <v>4808</v>
      </c>
      <c r="G16" s="60">
        <v>4598</v>
      </c>
      <c r="H16" s="60">
        <v>4534</v>
      </c>
      <c r="I16" s="60">
        <v>4332</v>
      </c>
      <c r="J16" s="60">
        <v>4443</v>
      </c>
      <c r="K16" s="60">
        <v>4366</v>
      </c>
    </row>
    <row r="17" spans="1:11" ht="15" customHeight="1" x14ac:dyDescent="0.2">
      <c r="A17" s="120" t="s">
        <v>61</v>
      </c>
      <c r="B17" s="113">
        <v>8138</v>
      </c>
      <c r="C17" s="113">
        <v>8181</v>
      </c>
      <c r="D17" s="113">
        <v>8179</v>
      </c>
      <c r="E17" s="113">
        <v>8194</v>
      </c>
      <c r="F17" s="113">
        <v>8217</v>
      </c>
      <c r="G17" s="113">
        <v>8212</v>
      </c>
      <c r="H17" s="113">
        <v>8199</v>
      </c>
      <c r="I17" s="113">
        <v>8177</v>
      </c>
      <c r="J17" s="113">
        <v>7724</v>
      </c>
      <c r="K17" s="113">
        <v>7878</v>
      </c>
    </row>
    <row r="18" spans="1:11" ht="15" customHeight="1" x14ac:dyDescent="0.2">
      <c r="A18" s="18" t="s">
        <v>65</v>
      </c>
      <c r="B18" s="113">
        <v>5685</v>
      </c>
      <c r="C18" s="113">
        <v>5746</v>
      </c>
      <c r="D18" s="113">
        <v>5748</v>
      </c>
      <c r="E18" s="113">
        <v>5811</v>
      </c>
      <c r="F18" s="113">
        <v>5873</v>
      </c>
      <c r="G18" s="113">
        <v>5909</v>
      </c>
      <c r="H18" s="113">
        <v>5943</v>
      </c>
      <c r="I18" s="113">
        <v>5970</v>
      </c>
      <c r="J18" s="113">
        <v>5610</v>
      </c>
      <c r="K18" s="113">
        <v>5759</v>
      </c>
    </row>
    <row r="19" spans="1:11" ht="15" customHeight="1" x14ac:dyDescent="0.2">
      <c r="A19" s="18" t="s">
        <v>153</v>
      </c>
      <c r="B19" s="113">
        <v>5792</v>
      </c>
      <c r="C19" s="113">
        <v>5739</v>
      </c>
      <c r="D19" s="113">
        <v>5679</v>
      </c>
      <c r="E19" s="113">
        <v>5573</v>
      </c>
      <c r="F19" s="113">
        <v>5705</v>
      </c>
      <c r="G19" s="113">
        <v>5631</v>
      </c>
      <c r="H19" s="113">
        <v>5597</v>
      </c>
      <c r="I19" s="113">
        <v>5631</v>
      </c>
      <c r="J19" s="113">
        <v>5126</v>
      </c>
      <c r="K19" s="113">
        <v>5205</v>
      </c>
    </row>
    <row r="20" spans="1:11" x14ac:dyDescent="0.2">
      <c r="D20" s="4"/>
      <c r="G20" s="2"/>
      <c r="H20" s="2"/>
      <c r="I20" s="2"/>
      <c r="J20" s="2"/>
      <c r="K20" s="2"/>
    </row>
    <row r="21" spans="1:11" x14ac:dyDescent="0.2">
      <c r="A21" s="11" t="s">
        <v>148</v>
      </c>
      <c r="D21" s="4"/>
      <c r="G21" s="2"/>
      <c r="H21" s="2"/>
      <c r="I21" s="2"/>
      <c r="J21" s="2"/>
      <c r="K21" s="2"/>
    </row>
  </sheetData>
  <customSheetViews>
    <customSheetView guid="{A6D40BA3-20D9-4DE7-BC3B-7D9DCD7D95E8}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>
      <selection activeCell="K3" sqref="K3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howPageBreaks="1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howPageBreaks="1">
      <selection activeCell="H9" sqref="H9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>
      <pane ySplit="5" topLeftCell="A6" activePane="bottomLeft" state="frozen"/>
      <selection pane="bottomLeft"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>
      <pane ySplit="5" topLeftCell="A6" activePane="bottomLeft" state="frozen"/>
      <selection pane="bottomLeft" activeCell="H7" sqref="H7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G4" sqref="G4:G17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5" topLeftCell="A6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howPageBreaks="1" showRuler="0">
      <pane ySplit="5" topLeftCell="A6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5" topLeftCell="A6" activePane="bottomLeft" state="frozen"/>
      <selection pane="bottomLeft" activeCell="K12" sqref="K12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>
      <pane ySplit="5" topLeftCell="A6" activePane="bottomLeft" state="frozen"/>
      <selection pane="bottomLeft" activeCell="B15" sqref="B15:H15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>
      <pane ySplit="5" topLeftCell="A6" activePane="bottomLeft" state="frozen"/>
      <selection pane="bottomLeft" activeCell="N2" sqref="N2"/>
      <pageMargins left="0.31496062992125984" right="0.31496062992125984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>
      <pane ySplit="5" topLeftCell="A6" activePane="bottomLeft" state="frozen"/>
      <selection pane="bottomLeft" activeCell="B15" sqref="B15:N15"/>
      <pageMargins left="0.31496062992125984" right="0.31496062992125984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>
      <pane ySplit="5" topLeftCell="A6" activePane="bottomLeft" state="frozen"/>
      <selection pane="bottomLeft" activeCell="F15" sqref="F15"/>
      <pageMargins left="0.31496062992125984" right="0.31496062992125984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pane ySplit="5" topLeftCell="A6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>
      <selection activeCell="K4" sqref="K4:K17"/>
      <pageMargins left="0.31496062992125984" right="0.31496062992125984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>
      <pageMargins left="0.31496062992125984" right="0.31496062992125984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/>
  </sheetViews>
  <sheetFormatPr defaultColWidth="9.140625" defaultRowHeight="12" x14ac:dyDescent="0.2"/>
  <cols>
    <col min="1" max="1" width="27.42578125" style="2" customWidth="1"/>
    <col min="2" max="4" width="9.85546875" style="2" customWidth="1"/>
    <col min="5" max="7" width="9.85546875" style="4" customWidth="1"/>
    <col min="8" max="9" width="9.85546875" style="2" customWidth="1"/>
    <col min="10" max="16384" width="9.140625" style="2"/>
  </cols>
  <sheetData>
    <row r="1" spans="1:10" ht="15.75" customHeight="1" x14ac:dyDescent="0.2">
      <c r="A1" s="196" t="s">
        <v>232</v>
      </c>
      <c r="B1" s="197"/>
      <c r="C1" s="197"/>
      <c r="D1" s="197"/>
      <c r="E1" s="197"/>
      <c r="F1" s="197"/>
      <c r="G1" s="197"/>
      <c r="H1" s="197"/>
      <c r="I1" s="197"/>
    </row>
    <row r="2" spans="1:10" ht="15.75" customHeight="1" thickBot="1" x14ac:dyDescent="0.25">
      <c r="A2" s="197"/>
      <c r="B2" s="197"/>
      <c r="C2" s="197"/>
      <c r="D2" s="197"/>
      <c r="E2" s="197"/>
      <c r="F2" s="197"/>
      <c r="G2" s="197"/>
      <c r="J2" s="5" t="s">
        <v>32</v>
      </c>
    </row>
    <row r="3" spans="1:10" ht="29.25" customHeight="1" thickTop="1" x14ac:dyDescent="0.2">
      <c r="A3" s="198"/>
      <c r="B3" s="199" t="s">
        <v>179</v>
      </c>
      <c r="C3" s="199" t="s">
        <v>180</v>
      </c>
      <c r="D3" s="199" t="s">
        <v>194</v>
      </c>
      <c r="E3" s="199" t="s">
        <v>195</v>
      </c>
      <c r="F3" s="200" t="s">
        <v>201</v>
      </c>
      <c r="G3" s="200" t="s">
        <v>235</v>
      </c>
      <c r="H3" s="200" t="s">
        <v>237</v>
      </c>
      <c r="I3" s="200" t="s">
        <v>239</v>
      </c>
      <c r="J3" s="144" t="s">
        <v>263</v>
      </c>
    </row>
    <row r="4" spans="1:10" ht="15" customHeight="1" x14ac:dyDescent="0.2">
      <c r="A4" s="201" t="s">
        <v>222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15" customHeight="1" x14ac:dyDescent="0.2">
      <c r="A5" s="202" t="s">
        <v>226</v>
      </c>
      <c r="B5" s="67">
        <v>72286</v>
      </c>
      <c r="C5" s="67">
        <v>71302</v>
      </c>
      <c r="D5" s="67">
        <v>70450</v>
      </c>
      <c r="E5" s="67">
        <v>69834</v>
      </c>
      <c r="F5" s="67">
        <v>68676</v>
      </c>
      <c r="G5" s="67">
        <v>67659</v>
      </c>
      <c r="H5" s="67">
        <v>66668</v>
      </c>
      <c r="I5" s="67">
        <v>65349</v>
      </c>
      <c r="J5" s="67">
        <v>64604</v>
      </c>
    </row>
    <row r="6" spans="1:10" ht="9.9499999999999993" customHeight="1" x14ac:dyDescent="0.2">
      <c r="A6" s="61"/>
      <c r="B6" s="78"/>
      <c r="C6" s="67"/>
      <c r="D6" s="78"/>
      <c r="E6" s="67"/>
      <c r="F6" s="67"/>
      <c r="G6" s="67"/>
      <c r="H6" s="67"/>
      <c r="I6" s="67"/>
      <c r="J6" s="67"/>
    </row>
    <row r="7" spans="1:10" ht="15" customHeight="1" x14ac:dyDescent="0.2">
      <c r="A7" s="61" t="s">
        <v>223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15" customHeight="1" x14ac:dyDescent="0.2">
      <c r="A8" s="202" t="s">
        <v>227</v>
      </c>
      <c r="B8" s="67">
        <v>29201</v>
      </c>
      <c r="C8" s="67">
        <v>28776</v>
      </c>
      <c r="D8" s="67">
        <v>26826</v>
      </c>
      <c r="E8" s="67">
        <v>27654</v>
      </c>
      <c r="F8" s="67">
        <v>27607</v>
      </c>
      <c r="G8" s="58">
        <v>27966</v>
      </c>
      <c r="H8" s="58">
        <v>28047</v>
      </c>
      <c r="I8" s="58">
        <v>27856</v>
      </c>
      <c r="J8" s="58">
        <v>27557</v>
      </c>
    </row>
    <row r="9" spans="1:10" ht="15" customHeight="1" x14ac:dyDescent="0.2">
      <c r="A9" s="202" t="s">
        <v>228</v>
      </c>
      <c r="B9" s="58">
        <v>9119</v>
      </c>
      <c r="C9" s="67">
        <v>8361</v>
      </c>
      <c r="D9" s="67">
        <v>7995</v>
      </c>
      <c r="E9" s="67">
        <v>7995</v>
      </c>
      <c r="F9" s="58">
        <v>7928</v>
      </c>
      <c r="G9" s="58">
        <v>7763</v>
      </c>
      <c r="H9" s="58">
        <v>7415</v>
      </c>
      <c r="I9" s="58">
        <v>7079</v>
      </c>
      <c r="J9" s="58">
        <v>6916</v>
      </c>
    </row>
    <row r="10" spans="1:10" ht="15" customHeight="1" x14ac:dyDescent="0.2">
      <c r="A10" s="202" t="s">
        <v>229</v>
      </c>
      <c r="B10" s="58">
        <v>2830</v>
      </c>
      <c r="C10" s="42">
        <v>2934</v>
      </c>
      <c r="D10" s="67">
        <v>2778</v>
      </c>
      <c r="E10" s="67">
        <v>2752</v>
      </c>
      <c r="F10" s="58">
        <v>2501</v>
      </c>
      <c r="G10" s="67">
        <v>2292</v>
      </c>
      <c r="H10" s="67">
        <v>2459</v>
      </c>
      <c r="I10" s="67">
        <v>2429</v>
      </c>
      <c r="J10" s="67">
        <v>2443</v>
      </c>
    </row>
    <row r="11" spans="1:10" ht="15" customHeight="1" x14ac:dyDescent="0.2">
      <c r="A11" s="202" t="s">
        <v>202</v>
      </c>
      <c r="B11" s="67">
        <v>900</v>
      </c>
      <c r="C11" s="67">
        <v>865</v>
      </c>
      <c r="D11" s="67">
        <v>871</v>
      </c>
      <c r="E11" s="67">
        <v>820</v>
      </c>
      <c r="F11" s="67">
        <v>822</v>
      </c>
      <c r="G11" s="67">
        <v>802</v>
      </c>
      <c r="H11" s="67">
        <v>774</v>
      </c>
      <c r="I11" s="67">
        <v>769</v>
      </c>
      <c r="J11" s="67">
        <v>738</v>
      </c>
    </row>
    <row r="12" spans="1:10" ht="9.9499999999999993" customHeight="1" x14ac:dyDescent="0.2">
      <c r="A12" s="61"/>
      <c r="B12" s="67"/>
      <c r="C12" s="67"/>
      <c r="D12" s="67"/>
      <c r="E12" s="67"/>
      <c r="F12" s="67"/>
      <c r="G12" s="99"/>
      <c r="H12" s="99"/>
      <c r="I12" s="99"/>
      <c r="J12" s="99"/>
    </row>
    <row r="13" spans="1:10" ht="15" customHeight="1" x14ac:dyDescent="0.2">
      <c r="A13" s="203" t="s">
        <v>203</v>
      </c>
      <c r="B13" s="67">
        <v>21778</v>
      </c>
      <c r="C13" s="67">
        <v>21381</v>
      </c>
      <c r="D13" s="67">
        <v>20920</v>
      </c>
      <c r="E13" s="67">
        <v>20067</v>
      </c>
      <c r="F13" s="67">
        <v>19657</v>
      </c>
      <c r="G13" s="67">
        <v>19115</v>
      </c>
      <c r="H13" s="67">
        <v>18865</v>
      </c>
      <c r="I13" s="67">
        <v>19199</v>
      </c>
      <c r="J13" s="67">
        <v>18869</v>
      </c>
    </row>
    <row r="14" spans="1:10" ht="15" customHeight="1" x14ac:dyDescent="0.2">
      <c r="A14" s="203" t="s">
        <v>224</v>
      </c>
      <c r="B14" s="67">
        <v>30236</v>
      </c>
      <c r="C14" s="67">
        <v>30366</v>
      </c>
      <c r="D14" s="67">
        <v>31980</v>
      </c>
      <c r="E14" s="67">
        <v>30715</v>
      </c>
      <c r="F14" s="67">
        <v>29816</v>
      </c>
      <c r="G14" s="67">
        <v>28836</v>
      </c>
      <c r="H14" s="67">
        <v>27973</v>
      </c>
      <c r="I14" s="67">
        <v>27311</v>
      </c>
      <c r="J14" s="67">
        <v>26950</v>
      </c>
    </row>
    <row r="15" spans="1:10" ht="15" customHeight="1" x14ac:dyDescent="0.2">
      <c r="A15" s="203" t="s">
        <v>225</v>
      </c>
      <c r="B15" s="67">
        <v>42050</v>
      </c>
      <c r="C15" s="67">
        <v>40936</v>
      </c>
      <c r="D15" s="67">
        <v>38470</v>
      </c>
      <c r="E15" s="67">
        <v>39221</v>
      </c>
      <c r="F15" s="67">
        <v>38858</v>
      </c>
      <c r="G15" s="67">
        <v>38823</v>
      </c>
      <c r="H15" s="67">
        <v>38695</v>
      </c>
      <c r="I15" s="67">
        <v>38133</v>
      </c>
      <c r="J15" s="67">
        <v>37654</v>
      </c>
    </row>
    <row r="16" spans="1:10" ht="15" customHeight="1" x14ac:dyDescent="0.2">
      <c r="A16" s="203" t="s">
        <v>204</v>
      </c>
      <c r="B16" s="67">
        <v>94064</v>
      </c>
      <c r="C16" s="67">
        <v>92683</v>
      </c>
      <c r="D16" s="67">
        <v>91370</v>
      </c>
      <c r="E16" s="67">
        <v>90003</v>
      </c>
      <c r="F16" s="67">
        <v>88331</v>
      </c>
      <c r="G16" s="67">
        <v>86774</v>
      </c>
      <c r="H16" s="67">
        <v>85533</v>
      </c>
      <c r="I16" s="67">
        <v>84643</v>
      </c>
      <c r="J16" s="67">
        <v>83473</v>
      </c>
    </row>
    <row r="17" ht="17.100000000000001" customHeight="1" x14ac:dyDescent="0.2"/>
  </sheetData>
  <customSheetViews>
    <customSheetView guid="{A6D40BA3-20D9-4DE7-BC3B-7D9DCD7D95E8}" scale="130">
      <pageMargins left="0.25" right="0.25" top="0.75" bottom="0.75" header="0.3" footer="0.3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84">
      <pageMargins left="0.25" right="0.25" top="0.75" bottom="0.75" header="0.3" footer="0.3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 showPageBreaks="1">
      <pageMargins left="0.25" right="0.25" top="0.75" bottom="0.75" header="0.3" footer="0.3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BD599156-5180-4B35-913C-11D9656AD560}" scale="130">
      <selection activeCell="H5" sqref="H5:H16"/>
      <pageMargins left="0.25" right="0.25" top="0.75" bottom="0.75" header="0.3" footer="0.3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84">
      <pageMargins left="0.25" right="0.25" top="0.75" bottom="0.75" header="0.3" footer="0.3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hyperlinks>
    <hyperlink ref="J2" location="'Lista tabela'!A1" display="Lista tabela"/>
  </hyperlinks>
  <pageMargins left="0.25" right="0.25" top="0.75" bottom="0.75" header="0.3" footer="0.3"/>
  <pageSetup paperSize="9" orientation="portrait" r:id="rId6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11"/>
  <sheetViews>
    <sheetView zoomScaleNormal="100" workbookViewId="0"/>
  </sheetViews>
  <sheetFormatPr defaultColWidth="9.140625" defaultRowHeight="12" x14ac:dyDescent="0.2"/>
  <cols>
    <col min="1" max="1" width="25.42578125" style="2" customWidth="1"/>
    <col min="2" max="10" width="10.85546875" style="2" customWidth="1"/>
    <col min="11" max="11" width="10.85546875" style="4" customWidth="1"/>
    <col min="12" max="12" width="15.42578125" style="2" customWidth="1"/>
    <col min="13" max="15" width="8.7109375" style="2" customWidth="1"/>
    <col min="16" max="16" width="13" style="2" customWidth="1"/>
    <col min="17" max="17" width="9.140625" style="4" customWidth="1"/>
    <col min="18" max="18" width="10.7109375" style="2" customWidth="1"/>
    <col min="19" max="16384" width="9.140625" style="2"/>
  </cols>
  <sheetData>
    <row r="1" spans="1:17" s="3" customFormat="1" x14ac:dyDescent="0.2">
      <c r="A1" s="101" t="s">
        <v>231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2"/>
      <c r="O1" s="2"/>
    </row>
    <row r="2" spans="1:17" ht="15" customHeight="1" thickBot="1" x14ac:dyDescent="0.25">
      <c r="A2" s="7"/>
      <c r="F2" s="5"/>
      <c r="G2" s="5"/>
      <c r="H2" s="5"/>
      <c r="I2" s="5"/>
      <c r="J2" s="5"/>
      <c r="K2" s="5" t="s">
        <v>32</v>
      </c>
      <c r="Q2" s="2"/>
    </row>
    <row r="3" spans="1:17" ht="24" customHeight="1" thickTop="1" x14ac:dyDescent="0.2">
      <c r="A3" s="104"/>
      <c r="B3" s="121" t="s">
        <v>176</v>
      </c>
      <c r="C3" s="121" t="s">
        <v>179</v>
      </c>
      <c r="D3" s="121" t="s">
        <v>180</v>
      </c>
      <c r="E3" s="144" t="s">
        <v>194</v>
      </c>
      <c r="F3" s="144" t="s">
        <v>195</v>
      </c>
      <c r="G3" s="144" t="s">
        <v>201</v>
      </c>
      <c r="H3" s="144" t="s">
        <v>235</v>
      </c>
      <c r="I3" s="144" t="s">
        <v>237</v>
      </c>
      <c r="J3" s="144" t="s">
        <v>239</v>
      </c>
      <c r="K3" s="144" t="s">
        <v>263</v>
      </c>
    </row>
    <row r="4" spans="1:17" ht="15" customHeight="1" x14ac:dyDescent="0.2">
      <c r="A4" s="122" t="s">
        <v>58</v>
      </c>
      <c r="B4" s="58">
        <v>16</v>
      </c>
      <c r="C4" s="58">
        <v>16</v>
      </c>
      <c r="D4" s="58">
        <v>16</v>
      </c>
      <c r="E4" s="58">
        <v>15</v>
      </c>
      <c r="F4" s="58">
        <v>15</v>
      </c>
      <c r="G4" s="58">
        <v>15</v>
      </c>
      <c r="H4" s="58">
        <v>15</v>
      </c>
      <c r="I4" s="58">
        <v>17</v>
      </c>
      <c r="J4" s="58">
        <v>17</v>
      </c>
      <c r="K4" s="58">
        <v>17</v>
      </c>
    </row>
    <row r="5" spans="1:17" ht="15" customHeight="1" x14ac:dyDescent="0.2">
      <c r="A5" s="123" t="s">
        <v>154</v>
      </c>
      <c r="B5" s="58">
        <v>3140</v>
      </c>
      <c r="C5" s="58">
        <v>3043</v>
      </c>
      <c r="D5" s="58">
        <v>3010</v>
      </c>
      <c r="E5" s="58">
        <v>2988</v>
      </c>
      <c r="F5" s="58">
        <v>2975</v>
      </c>
      <c r="G5" s="58">
        <v>3256</v>
      </c>
      <c r="H5" s="58">
        <v>3214</v>
      </c>
      <c r="I5" s="58">
        <v>3376</v>
      </c>
      <c r="J5" s="58">
        <v>3257</v>
      </c>
      <c r="K5" s="58">
        <v>3482</v>
      </c>
    </row>
    <row r="6" spans="1:17" ht="15" customHeight="1" x14ac:dyDescent="0.2">
      <c r="A6" s="18" t="s">
        <v>65</v>
      </c>
      <c r="B6" s="58">
        <v>1860</v>
      </c>
      <c r="C6" s="58">
        <v>1798</v>
      </c>
      <c r="D6" s="58">
        <v>1729</v>
      </c>
      <c r="E6" s="58">
        <v>1729</v>
      </c>
      <c r="F6" s="58">
        <v>1707</v>
      </c>
      <c r="G6" s="58">
        <v>1917</v>
      </c>
      <c r="H6" s="58">
        <v>1883</v>
      </c>
      <c r="I6" s="58">
        <v>1935</v>
      </c>
      <c r="J6" s="58">
        <v>1940</v>
      </c>
      <c r="K6" s="58">
        <v>2046</v>
      </c>
    </row>
    <row r="7" spans="1:17" ht="15" customHeight="1" x14ac:dyDescent="0.2">
      <c r="A7" s="123" t="s">
        <v>61</v>
      </c>
      <c r="B7" s="58">
        <v>251</v>
      </c>
      <c r="C7" s="58">
        <v>187</v>
      </c>
      <c r="D7" s="58">
        <v>256</v>
      </c>
      <c r="E7" s="58">
        <v>253</v>
      </c>
      <c r="F7" s="58">
        <v>263</v>
      </c>
      <c r="G7" s="58">
        <v>284</v>
      </c>
      <c r="H7" s="58">
        <v>272</v>
      </c>
      <c r="I7" s="58">
        <v>308</v>
      </c>
      <c r="J7" s="58">
        <v>322</v>
      </c>
      <c r="K7" s="58">
        <v>284</v>
      </c>
    </row>
    <row r="8" spans="1:17" ht="15" customHeight="1" x14ac:dyDescent="0.2">
      <c r="A8" s="18" t="s">
        <v>65</v>
      </c>
      <c r="B8" s="58">
        <v>175</v>
      </c>
      <c r="C8" s="58">
        <v>132</v>
      </c>
      <c r="D8" s="58">
        <v>180</v>
      </c>
      <c r="E8" s="58">
        <v>172</v>
      </c>
      <c r="F8" s="58">
        <v>186</v>
      </c>
      <c r="G8" s="58">
        <v>202</v>
      </c>
      <c r="H8" s="58">
        <v>188</v>
      </c>
      <c r="I8" s="58">
        <v>204</v>
      </c>
      <c r="J8" s="58">
        <v>221</v>
      </c>
      <c r="K8" s="58">
        <v>189</v>
      </c>
    </row>
    <row r="9" spans="1:17" ht="15" customHeight="1" x14ac:dyDescent="0.2">
      <c r="A9" s="124" t="s">
        <v>153</v>
      </c>
      <c r="B9" s="58">
        <v>160</v>
      </c>
      <c r="C9" s="58">
        <v>126</v>
      </c>
      <c r="D9" s="58">
        <v>223</v>
      </c>
      <c r="E9" s="58">
        <v>180</v>
      </c>
      <c r="F9" s="58">
        <v>213</v>
      </c>
      <c r="G9" s="58">
        <v>203</v>
      </c>
      <c r="H9" s="58">
        <v>233</v>
      </c>
      <c r="I9" s="58">
        <v>262</v>
      </c>
      <c r="J9" s="58">
        <v>276</v>
      </c>
      <c r="K9" s="58">
        <v>241</v>
      </c>
    </row>
    <row r="11" spans="1:17" x14ac:dyDescent="0.2">
      <c r="A11" s="38" t="s">
        <v>62</v>
      </c>
    </row>
  </sheetData>
  <customSheetViews>
    <customSheetView guid="{A6D40BA3-20D9-4DE7-BC3B-7D9DCD7D95E8}" scale="130"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30">
      <selection activeCell="K4" sqref="K3:K9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30"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30">
      <selection activeCell="K4" sqref="K3:K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cale="130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30" showPageBreaks="1">
      <selection activeCell="E16" sqref="E16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30">
      <pane ySplit="4" topLeftCell="A5" activePane="bottomLeft" state="frozen"/>
      <selection pane="bottomLeft" activeCell="E21" sqref="E21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30" showPageBreaks="1">
      <selection activeCell="F9" sqref="F9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4" topLeftCell="A5" activePane="bottomLeft" state="frozen"/>
      <selection pane="bottomLeft" activeCell="E13" sqref="E13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cale="13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30">
      <pane ySplit="4" topLeftCell="A5" activePane="bottomLeft" state="frozen"/>
      <selection pane="bottomLeft" activeCell="G14" sqref="G14"/>
      <pageMargins left="0.31496062992125984" right="0.31496062992125984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scale="130">
      <pane ySplit="4" topLeftCell="A5" activePane="bottomLeft" state="frozen"/>
      <selection pane="bottomLeft"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30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30">
      <pane ySplit="4" topLeftCell="A5" activePane="bottomLeft" state="frozen"/>
      <selection pane="bottomLeft" activeCell="H13" sqref="H13"/>
      <pageMargins left="0.31496062992125984" right="0.31496062992125984" top="0.74803149606299213" bottom="0.74803149606299213" header="0.31496062992125984" footer="0.31496062992125984"/>
      <pageSetup paperSize="9" orientation="portrait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 scale="13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30">
      <selection activeCell="K4" sqref="K4:K9"/>
      <pageMargins left="0.31496062992125984" right="0.31496062992125984" top="0.74803149606299213" bottom="0.74803149606299213" header="0.31496062992125984" footer="0.31496062992125984"/>
      <pageSetup paperSize="9" orientation="portrait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130">
      <pageMargins left="0.31496062992125984" right="0.31496062992125984" top="0.74803149606299213" bottom="0.74803149606299213" header="0.31496062992125984" footer="0.31496062992125984"/>
      <pageSetup paperSize="9" orientation="portrait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portrait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18"/>
  <sheetViews>
    <sheetView zoomScaleNormal="100" workbookViewId="0"/>
  </sheetViews>
  <sheetFormatPr defaultColWidth="9.140625" defaultRowHeight="12" x14ac:dyDescent="0.2"/>
  <cols>
    <col min="1" max="1" width="26.42578125" style="2" customWidth="1"/>
    <col min="2" max="6" width="10.7109375" style="2" customWidth="1"/>
    <col min="7" max="11" width="10.7109375" style="4" customWidth="1"/>
    <col min="12" max="14" width="9.28515625" style="2" customWidth="1"/>
    <col min="15" max="15" width="7.5703125" style="2" customWidth="1"/>
    <col min="16" max="16" width="7.5703125" style="4" customWidth="1"/>
    <col min="17" max="21" width="7.5703125" style="2" customWidth="1"/>
    <col min="22" max="16384" width="9.140625" style="2"/>
  </cols>
  <sheetData>
    <row r="1" spans="1:22" s="3" customFormat="1" x14ac:dyDescent="0.2">
      <c r="A1" s="13" t="s">
        <v>230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V1" s="5"/>
    </row>
    <row r="2" spans="1:22" ht="15" customHeight="1" thickBot="1" x14ac:dyDescent="0.25">
      <c r="A2" s="7"/>
      <c r="G2" s="5"/>
      <c r="H2" s="5"/>
      <c r="I2" s="5"/>
      <c r="J2" s="5"/>
      <c r="K2" s="5" t="s">
        <v>32</v>
      </c>
      <c r="P2" s="2"/>
      <c r="V2" s="5"/>
    </row>
    <row r="3" spans="1:22" ht="30" customHeight="1" thickTop="1" x14ac:dyDescent="0.2">
      <c r="A3" s="125"/>
      <c r="B3" s="114" t="s">
        <v>176</v>
      </c>
      <c r="C3" s="114" t="s">
        <v>179</v>
      </c>
      <c r="D3" s="114" t="s">
        <v>180</v>
      </c>
      <c r="E3" s="114" t="s">
        <v>194</v>
      </c>
      <c r="F3" s="144" t="s">
        <v>195</v>
      </c>
      <c r="G3" s="144" t="s">
        <v>201</v>
      </c>
      <c r="H3" s="144" t="s">
        <v>235</v>
      </c>
      <c r="I3" s="144" t="s">
        <v>237</v>
      </c>
      <c r="J3" s="144" t="s">
        <v>239</v>
      </c>
      <c r="K3" s="144" t="s">
        <v>263</v>
      </c>
    </row>
    <row r="4" spans="1:22" ht="15" customHeight="1" x14ac:dyDescent="0.2">
      <c r="A4" s="126" t="s">
        <v>58</v>
      </c>
      <c r="B4" s="128">
        <v>94</v>
      </c>
      <c r="C4" s="128">
        <v>94</v>
      </c>
      <c r="D4" s="128">
        <v>94</v>
      </c>
      <c r="E4" s="128">
        <v>94</v>
      </c>
      <c r="F4" s="128">
        <v>95</v>
      </c>
      <c r="G4" s="128">
        <v>95</v>
      </c>
      <c r="H4" s="128">
        <v>95</v>
      </c>
      <c r="I4" s="128">
        <v>95</v>
      </c>
      <c r="J4" s="128">
        <v>96</v>
      </c>
      <c r="K4" s="128">
        <v>97</v>
      </c>
    </row>
    <row r="5" spans="1:22" ht="15" customHeight="1" x14ac:dyDescent="0.2">
      <c r="A5" s="129" t="s">
        <v>59</v>
      </c>
      <c r="B5" s="128">
        <v>1869</v>
      </c>
      <c r="C5" s="128">
        <v>1794</v>
      </c>
      <c r="D5" s="128">
        <v>1826</v>
      </c>
      <c r="E5" s="128">
        <v>1758</v>
      </c>
      <c r="F5" s="128">
        <v>1755</v>
      </c>
      <c r="G5" s="128">
        <v>1744</v>
      </c>
      <c r="H5" s="128">
        <v>1775</v>
      </c>
      <c r="I5" s="128">
        <v>1703</v>
      </c>
      <c r="J5" s="128">
        <v>1757</v>
      </c>
      <c r="K5" s="128">
        <v>1732</v>
      </c>
    </row>
    <row r="6" spans="1:22" ht="15" customHeight="1" x14ac:dyDescent="0.2">
      <c r="A6" s="120" t="s">
        <v>158</v>
      </c>
      <c r="B6" s="128">
        <v>43975</v>
      </c>
      <c r="C6" s="128">
        <v>42089</v>
      </c>
      <c r="D6" s="128">
        <v>41136</v>
      </c>
      <c r="E6" s="128">
        <v>39831</v>
      </c>
      <c r="F6" s="128">
        <v>38499</v>
      </c>
      <c r="G6" s="128">
        <v>37206</v>
      </c>
      <c r="H6" s="128">
        <v>36405</v>
      </c>
      <c r="I6" s="128">
        <v>35615</v>
      </c>
      <c r="J6" s="128">
        <v>34988</v>
      </c>
      <c r="K6" s="128">
        <v>34825</v>
      </c>
    </row>
    <row r="7" spans="1:22" ht="15" customHeight="1" x14ac:dyDescent="0.2">
      <c r="A7" s="18" t="s">
        <v>242</v>
      </c>
      <c r="B7" s="131">
        <v>21926</v>
      </c>
      <c r="C7" s="131">
        <v>21018</v>
      </c>
      <c r="D7" s="131">
        <v>20681</v>
      </c>
      <c r="E7" s="131">
        <v>20059</v>
      </c>
      <c r="F7" s="131">
        <v>19324</v>
      </c>
      <c r="G7" s="131">
        <v>18715</v>
      </c>
      <c r="H7" s="131">
        <v>18363</v>
      </c>
      <c r="I7" s="131">
        <v>17973</v>
      </c>
      <c r="J7" s="131">
        <v>17795</v>
      </c>
      <c r="K7" s="131">
        <v>17693</v>
      </c>
    </row>
    <row r="8" spans="1:22" ht="15" customHeight="1" x14ac:dyDescent="0.2">
      <c r="A8" s="120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</row>
    <row r="9" spans="1:22" ht="15" customHeight="1" x14ac:dyDescent="0.2">
      <c r="A9" s="119" t="s">
        <v>156</v>
      </c>
      <c r="B9" s="131">
        <v>10360</v>
      </c>
      <c r="C9" s="131">
        <v>9784</v>
      </c>
      <c r="D9" s="131">
        <v>9443</v>
      </c>
      <c r="E9" s="131">
        <v>8875</v>
      </c>
      <c r="F9" s="131">
        <v>8360</v>
      </c>
      <c r="G9" s="131">
        <v>7781</v>
      </c>
      <c r="H9" s="131">
        <v>7278</v>
      </c>
      <c r="I9" s="131">
        <v>6679</v>
      </c>
      <c r="J9" s="131">
        <v>6317</v>
      </c>
      <c r="K9" s="131">
        <v>6011</v>
      </c>
    </row>
    <row r="10" spans="1:22" ht="15" customHeight="1" x14ac:dyDescent="0.2">
      <c r="A10" s="18" t="s">
        <v>242</v>
      </c>
      <c r="B10" s="131">
        <v>6469</v>
      </c>
      <c r="C10" s="131">
        <v>6180</v>
      </c>
      <c r="D10" s="131">
        <v>5935</v>
      </c>
      <c r="E10" s="131">
        <v>5605</v>
      </c>
      <c r="F10" s="131">
        <v>5278</v>
      </c>
      <c r="G10" s="131">
        <v>4900</v>
      </c>
      <c r="H10" s="131">
        <v>4657</v>
      </c>
      <c r="I10" s="131">
        <v>4331</v>
      </c>
      <c r="J10" s="131">
        <v>4148</v>
      </c>
      <c r="K10" s="131">
        <v>3984</v>
      </c>
    </row>
    <row r="11" spans="1:22" ht="15" customHeight="1" x14ac:dyDescent="0.2">
      <c r="A11" s="119" t="s">
        <v>157</v>
      </c>
      <c r="B11" s="131">
        <v>33615</v>
      </c>
      <c r="C11" s="131">
        <v>32305</v>
      </c>
      <c r="D11" s="131">
        <v>31693</v>
      </c>
      <c r="E11" s="131">
        <v>30956</v>
      </c>
      <c r="F11" s="131">
        <v>30139</v>
      </c>
      <c r="G11" s="131">
        <v>29425</v>
      </c>
      <c r="H11" s="131">
        <v>29127</v>
      </c>
      <c r="I11" s="131">
        <v>28936</v>
      </c>
      <c r="J11" s="131">
        <v>28681</v>
      </c>
      <c r="K11" s="131">
        <v>28814</v>
      </c>
    </row>
    <row r="12" spans="1:22" ht="15" customHeight="1" x14ac:dyDescent="0.2">
      <c r="A12" s="18" t="s">
        <v>242</v>
      </c>
      <c r="B12" s="131">
        <v>15457</v>
      </c>
      <c r="C12" s="131">
        <v>14838</v>
      </c>
      <c r="D12" s="131">
        <v>14746</v>
      </c>
      <c r="E12" s="131">
        <v>14454</v>
      </c>
      <c r="F12" s="131">
        <v>14046</v>
      </c>
      <c r="G12" s="131">
        <v>13815</v>
      </c>
      <c r="H12" s="131">
        <v>13706</v>
      </c>
      <c r="I12" s="131">
        <v>13642</v>
      </c>
      <c r="J12" s="131">
        <v>13647</v>
      </c>
      <c r="K12" s="131">
        <v>13709</v>
      </c>
    </row>
    <row r="13" spans="1:22" ht="15" customHeight="1" x14ac:dyDescent="0.2">
      <c r="A13" s="120" t="s">
        <v>63</v>
      </c>
      <c r="B13" s="131">
        <v>3785</v>
      </c>
      <c r="C13" s="131">
        <v>3872</v>
      </c>
      <c r="D13" s="131">
        <v>3820</v>
      </c>
      <c r="E13" s="131">
        <v>3771</v>
      </c>
      <c r="F13" s="131">
        <v>3888</v>
      </c>
      <c r="G13" s="131">
        <v>3944</v>
      </c>
      <c r="H13" s="131">
        <v>3945</v>
      </c>
      <c r="I13" s="131">
        <v>3940</v>
      </c>
      <c r="J13" s="131">
        <v>4050</v>
      </c>
      <c r="K13" s="131">
        <v>3780</v>
      </c>
    </row>
    <row r="14" spans="1:22" ht="15" customHeight="1" x14ac:dyDescent="0.2">
      <c r="A14" s="18" t="s">
        <v>65</v>
      </c>
      <c r="B14" s="131">
        <v>2349</v>
      </c>
      <c r="C14" s="131">
        <v>2410</v>
      </c>
      <c r="D14" s="131">
        <v>2397</v>
      </c>
      <c r="E14" s="131">
        <v>2373</v>
      </c>
      <c r="F14" s="131">
        <v>2468</v>
      </c>
      <c r="G14" s="131">
        <v>2486</v>
      </c>
      <c r="H14" s="131">
        <v>2483</v>
      </c>
      <c r="I14" s="131">
        <v>2449</v>
      </c>
      <c r="J14" s="131">
        <v>2542</v>
      </c>
      <c r="K14" s="131">
        <v>2358</v>
      </c>
    </row>
    <row r="15" spans="1:22" ht="15" customHeight="1" x14ac:dyDescent="0.2">
      <c r="A15" s="18" t="s">
        <v>153</v>
      </c>
      <c r="B15" s="131">
        <v>2509</v>
      </c>
      <c r="C15" s="131">
        <v>2586</v>
      </c>
      <c r="D15" s="131">
        <v>2511</v>
      </c>
      <c r="E15" s="131">
        <v>2280</v>
      </c>
      <c r="F15" s="131">
        <v>2420</v>
      </c>
      <c r="G15" s="131">
        <v>2408</v>
      </c>
      <c r="H15" s="131">
        <v>2419</v>
      </c>
      <c r="I15" s="131">
        <v>2415</v>
      </c>
      <c r="J15" s="131">
        <v>2521</v>
      </c>
      <c r="K15" s="131">
        <v>2132</v>
      </c>
    </row>
    <row r="16" spans="1:22" x14ac:dyDescent="0.2">
      <c r="A16" s="4"/>
      <c r="B16" s="4"/>
      <c r="C16" s="4"/>
      <c r="D16" s="4"/>
      <c r="E16" s="4"/>
      <c r="F16" s="4"/>
    </row>
    <row r="17" spans="1:11" x14ac:dyDescent="0.2">
      <c r="A17" s="11" t="s">
        <v>148</v>
      </c>
      <c r="B17" s="4"/>
      <c r="C17" s="4"/>
      <c r="D17" s="4"/>
      <c r="E17" s="4"/>
      <c r="F17" s="4"/>
      <c r="K17" s="214"/>
    </row>
    <row r="18" spans="1:11" x14ac:dyDescent="0.2">
      <c r="K18" s="214"/>
    </row>
  </sheetData>
  <customSheetViews>
    <customSheetView guid="{A6D40BA3-20D9-4DE7-BC3B-7D9DCD7D95E8}" scale="120">
      <pageMargins left="0.11811023622047245" right="0.11811023622047245" top="0.74803149606299213" bottom="0.74803149606299213" header="0.31496062992125984" footer="0.31496062992125984"/>
      <pageSetup paperSize="9" orientation="landscape" r:id="rId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08631F5B-EEF6-4D1D-9E62-811C8EB20531}" scale="120">
      <selection activeCell="G34" sqref="G34"/>
      <pageMargins left="0.11811023622047245" right="0.11811023622047245" top="0.74803149606299213" bottom="0.74803149606299213" header="0.31496062992125984" footer="0.31496062992125984"/>
      <pageSetup paperSize="9" orientation="landscape" r:id="rId2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842C8D7E-5B80-464B-BA71-A0A1DB5FF1CF}" scale="120">
      <pageMargins left="0.11811023622047245" right="0.11811023622047245" top="0.74803149606299213" bottom="0.74803149606299213" header="0.31496062992125984" footer="0.31496062992125984"/>
      <pageSetup paperSize="9" orientation="landscape" r:id="rId3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2D1F079F-4A01-4410-B2E8-2797FACA83A7}" scale="120">
      <selection activeCell="G34" sqref="G34"/>
      <pageMargins left="0.11811023622047245" right="0.11811023622047245" top="0.74803149606299213" bottom="0.74803149606299213" header="0.31496062992125984" footer="0.31496062992125984"/>
      <pageSetup paperSize="9" orientation="landscape" r:id="rId4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E6A86031-12C5-494D-874C-EC2BF2CBA1A2}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5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F2715F1B-E1E2-409D-96D4-E60E50886816}" showPageBreaks="1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288FA62F-58E0-458A-BFB3-4CEDEB65DD1E}" scale="120" showPageBreaks="1">
      <selection activeCell="H12" sqref="H12"/>
      <pageMargins left="0.11811023622047245" right="0.11811023622047245" top="0.74803149606299213" bottom="0.74803149606299213" header="0.31496062992125984" footer="0.31496062992125984"/>
      <pageSetup paperSize="9" orientation="landscape" r:id="rId7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3D05DE6E-3F5C-429E-81CB-EAD4B45E4337}" scale="120">
      <pane ySplit="6" topLeftCell="A7" activePane="bottomLeft" state="frozen"/>
      <selection pane="bottomLeft" activeCell="B16" sqref="B16:R16"/>
      <pageMargins left="0.11811023622047245" right="0.11811023622047245" top="0.74803149606299213" bottom="0.74803149606299213" header="0.31496062992125984" footer="0.31496062992125984"/>
      <pageSetup paperSize="9" orientation="landscape" r:id="rId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394FCDA9-B4F8-4660-ABEB-E047C94418D5}" scale="120">
      <pane ySplit="6" topLeftCell="A7" activePane="bottomLeft" state="frozen"/>
      <selection pane="bottomLeft" activeCell="G17" sqref="G17"/>
      <pageMargins left="0.11811023622047245" right="0.11811023622047245" top="0.74803149606299213" bottom="0.74803149606299213" header="0.31496062992125984" footer="0.31496062992125984"/>
      <pageSetup paperSize="9" orientation="landscape" r:id="rId9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78BB77CA-D0F6-45D7-9215-A1F9DF4B1E1C}" scale="120" showPageBreaks="1">
      <selection activeCell="G4" sqref="G4:G16"/>
      <pageMargins left="0.11811023622047245" right="0.11811023622047245" top="0.74803149606299213" bottom="0.74803149606299213" header="0.31496062992125984" footer="0.31496062992125984"/>
      <pageSetup paperSize="9" orientation="landscape" r:id="rId10"/>
      <headerFooter>
        <oddHeader>&amp;L&amp;"Arial,Regular"&amp;12Obrazovanje</oddHeader>
        <oddFooter>&amp;C&amp;"Arial,Regular"&amp;8Str. &amp;P od &amp;N&amp;L&amp;"Arial,Regular"&amp;8Statistički godišnjak Republike Srpske 2016</oddFooter>
      </headerFooter>
    </customSheetView>
    <customSheetView guid="{18FA948D-93DD-4F17-90D2-74F13085F3B0}">
      <pane ySplit="6" topLeftCell="A7" activePane="bottomLeft" state="frozen"/>
      <selection pane="bottomLeft" activeCell="A16" sqref="A16"/>
      <pageMargins left="0.11811023622047245" right="0.11811023622047245" top="0.74803149606299213" bottom="0.74803149606299213" header="0.31496062992125984" footer="0.31496062992125984"/>
      <pageSetup paperSize="0" orientation="portrait" horizontalDpi="0" verticalDpi="0" copies="0" r:id="rId11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C9131E26-74A6-43BD-804D-2F65B020F1A3}" showPageBreaks="1" showRuler="0">
      <pane ySplit="6" topLeftCell="A7" activePane="bottomLeft" state="frozen"/>
      <selection pane="bottomLeft" activeCell="A16" sqref="A16"/>
      <pageMargins left="0.11811023622047245" right="0.11811023622047245" top="0.74803149606299213" bottom="0.74803149606299213" header="0.31496062992125984" footer="0.31496062992125984"/>
      <pageSetup paperSize="9" orientation="landscape" r:id="rId12"/>
      <headerFooter alignWithMargins="0">
        <oddHeader>&amp;L&amp;"Arial,Regular"&amp;12Obrazovanje</oddHeader>
        <oddFooter>&amp;C&amp;"Arial,Regular"&amp;8Str. &amp;P od &amp;N&amp;L&amp;"Arial,Regular"&amp;8Statistički godišnjak Republike Srpske 2012</oddFooter>
      </headerFooter>
    </customSheetView>
    <customSheetView guid="{53263A95-3296-4D91-A56C-E3A4566F25FD}" scale="120">
      <pane ySplit="6" topLeftCell="A7" activePane="bottomLeft" state="frozen"/>
      <selection pane="bottomLeft" activeCell="R2" sqref="R2"/>
      <pageMargins left="0.11811023622047245" right="0.11811023622047245" top="0.74803149606299213" bottom="0.74803149606299213" header="0.31496062992125984" footer="0.31496062992125984"/>
      <pageSetup paperSize="9" orientation="landscape" r:id="rId13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D4359D6B-C16D-419F-819E-CF33E1725259}" topLeftCell="B1">
      <pane ySplit="6" topLeftCell="A7" activePane="bottomLeft" state="frozen"/>
      <selection pane="bottomLeft" activeCell="R2" sqref="R2"/>
      <pageMargins left="0.11811023622047245" right="0.11811023622047245" top="0.74803149606299213" bottom="0.74803149606299213" header="0.31496062992125984" footer="0.31496062992125984"/>
      <pageSetup paperSize="9" orientation="landscape" r:id="rId14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6A1BDF1B-D2B3-4A53-B4B1-90E7BCBA1E11}" scale="120">
      <pane ySplit="6" topLeftCell="A7" activePane="bottomLeft" state="frozen"/>
      <selection pane="bottomLeft" activeCell="E17" sqref="E17:M18"/>
      <pageMargins left="0.11811023622047245" right="0.11811023622047245" top="0.74803149606299213" bottom="0.74803149606299213" header="0.31496062992125984" footer="0.31496062992125984"/>
      <pageSetup paperSize="0" orientation="portrait" horizontalDpi="0" verticalDpi="0" copies="0" r:id="rId15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F9D82844-4139-468A-8466-F145CA6FC21C}" topLeftCell="B1">
      <pane ySplit="6" topLeftCell="A7" activePane="bottomLeft" state="frozen"/>
      <selection pane="bottomLeft" activeCell="R2" sqref="R2"/>
      <pageMargins left="0.11811023622047245" right="0.11811023622047245" top="0.74803149606299213" bottom="0.74803149606299213" header="0.31496062992125984" footer="0.31496062992125984"/>
      <pageSetup paperSize="9" orientation="landscape" r:id="rId16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C7B9A6-4F90-401F-A3E5-E1674ACEBA0B}" scale="120">
      <pane ySplit="6" topLeftCell="A7" activePane="bottomLeft" state="frozen"/>
      <selection pane="bottomLeft" activeCell="B16" sqref="B16:R16"/>
      <pageMargins left="0.11811023622047245" right="0.11811023622047245" top="0.74803149606299213" bottom="0.74803149606299213" header="0.31496062992125984" footer="0.31496062992125984"/>
      <pageSetup paperSize="9" orientation="landscape" r:id="rId17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8B2CB98E-AEFB-40EF-A7BC-C1216A86C213}" scale="120">
      <pane ySplit="6" topLeftCell="A7" activePane="bottomLeft" state="frozen"/>
      <selection pane="bottomLeft" activeCell="I4" sqref="I4"/>
      <pageMargins left="0.11811023622047245" right="0.11811023622047245" top="0.74803149606299213" bottom="0.74803149606299213" header="0.31496062992125984" footer="0.31496062992125984"/>
      <pageSetup paperSize="9" orientation="landscape" r:id="rId18"/>
      <headerFooter>
        <oddHeader>&amp;L&amp;"Arial,Regular"&amp;12Obrazovanje</oddHeader>
        <oddFooter>&amp;L&amp;"Arial,Regular"&amp;8Statistički godišnjak Republike Srpske 2013&amp;C&amp;"Arial,Regular"&amp;8Str. &amp;P od &amp;N</oddFooter>
      </headerFooter>
    </customSheetView>
    <customSheetView guid="{A16C295C-24B5-4BD8-8C6B-BB65E10FED4F}">
      <pane ySplit="6" topLeftCell="A7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landscape" r:id="rId19"/>
      <headerFooter>
        <oddHeader>&amp;L&amp;"Arial,Regular"&amp;12Obrazovanje</oddHeader>
        <oddFooter>&amp;C&amp;"Arial,Regular"&amp;8Str. &amp;P od &amp;N&amp;L&amp;"Arial,Regular"&amp;8Statistički godišnjak Republike Srpske 2011</oddFooter>
      </headerFooter>
    </customSheetView>
    <customSheetView guid="{BD599156-5180-4B35-913C-11D9656AD560}" scale="120">
      <selection activeCell="K4" sqref="K4:K15"/>
      <pageMargins left="0.11811023622047245" right="0.11811023622047245" top="0.74803149606299213" bottom="0.74803149606299213" header="0.31496062992125984" footer="0.31496062992125984"/>
      <pageSetup paperSize="9" orientation="landscape" r:id="rId20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  <customSheetView guid="{A2843AD5-F31C-4D24-8968-89EA0C94D77E}" scale="84">
      <pageMargins left="0.11811023622047245" right="0.11811023622047245" top="0.74803149606299213" bottom="0.74803149606299213" header="0.31496062992125984" footer="0.31496062992125984"/>
      <pageSetup paperSize="9" orientation="landscape" r:id="rId21"/>
      <headerFooter>
        <oddHeader>&amp;L&amp;"Arial,Regular"&amp;12Obrazovanje</oddHeader>
        <oddFooter>&amp;C&amp;"Arial,Regular"&amp;8Str. &amp;P od &amp;N&amp;L&amp;"Arial,Regular"&amp;8Statistički godišnjak Republike Srpske</oddFooter>
      </headerFooter>
    </customSheetView>
  </customSheetViews>
  <phoneticPr fontId="20" type="noConversion"/>
  <hyperlinks>
    <hyperlink ref="K2" location="'Lista tabela'!A1" display="Lista tabela"/>
  </hyperlinks>
  <pageMargins left="0.11811023622047245" right="0.11811023622047245" top="0.74803149606299213" bottom="0.74803149606299213" header="0.31496062992125984" footer="0.31496062992125984"/>
  <pageSetup paperSize="9" orientation="landscape" r:id="rId22"/>
  <headerFooter>
    <oddHeader>&amp;L&amp;"Arial,Regular"&amp;12Obrazovanje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4</vt:i4>
      </vt:variant>
    </vt:vector>
  </HeadingPairs>
  <TitlesOfParts>
    <vt:vector size="36" baseType="lpstr">
      <vt:lpstr>Lista tabela</vt:lpstr>
      <vt:lpstr>24.1.LAT</vt:lpstr>
      <vt:lpstr>24.2.LAT</vt:lpstr>
      <vt:lpstr>24.3.LAT</vt:lpstr>
      <vt:lpstr>24.4.LAT</vt:lpstr>
      <vt:lpstr>24.5.LAT</vt:lpstr>
      <vt:lpstr>24.6.LAT</vt:lpstr>
      <vt:lpstr>24.7.LAT</vt:lpstr>
      <vt:lpstr>24.8.LAT</vt:lpstr>
      <vt:lpstr>24.9.LAT</vt:lpstr>
      <vt:lpstr>24.10.LAT</vt:lpstr>
      <vt:lpstr>24.11.LAT</vt:lpstr>
      <vt:lpstr>24.12.LAT</vt:lpstr>
      <vt:lpstr>24.13.LAT</vt:lpstr>
      <vt:lpstr>24.14.LAT</vt:lpstr>
      <vt:lpstr>24.15.LAT</vt:lpstr>
      <vt:lpstr>24.16.LAT</vt:lpstr>
      <vt:lpstr>24.17.LAT</vt:lpstr>
      <vt:lpstr>24.18.LAT</vt:lpstr>
      <vt:lpstr>24.19.LAT</vt:lpstr>
      <vt:lpstr>24.20.LAT</vt:lpstr>
      <vt:lpstr>24.21.LAT</vt:lpstr>
      <vt:lpstr>24.22.LAT</vt:lpstr>
      <vt:lpstr>24.23.LAT</vt:lpstr>
      <vt:lpstr>24.24.LAT</vt:lpstr>
      <vt:lpstr>24.25.LAT</vt:lpstr>
      <vt:lpstr>24.26.LAT</vt:lpstr>
      <vt:lpstr>24.27.LAT</vt:lpstr>
      <vt:lpstr>24.28.LAT</vt:lpstr>
      <vt:lpstr>24.29.LAT</vt:lpstr>
      <vt:lpstr>24.30.LAT</vt:lpstr>
      <vt:lpstr>24.31.LAT</vt:lpstr>
      <vt:lpstr>ftn1_23.16LAT</vt:lpstr>
      <vt:lpstr>Lista_tabela</vt:lpstr>
      <vt:lpstr>'24.13.LAT'!Print_Titles</vt:lpstr>
      <vt:lpstr>'24.14.LAT'!Print_Titles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Obrazovanje</dc:title>
  <dc:creator>RZS RS</dc:creator>
  <cp:lastModifiedBy>Александра Зец</cp:lastModifiedBy>
  <cp:lastPrinted>2024-11-06T06:22:19Z</cp:lastPrinted>
  <dcterms:created xsi:type="dcterms:W3CDTF">2011-02-04T09:21:42Z</dcterms:created>
  <dcterms:modified xsi:type="dcterms:W3CDTF">2025-10-23T06:51:57Z</dcterms:modified>
</cp:coreProperties>
</file>