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24 Obrazovanje ODOBRENO\"/>
    </mc:Choice>
  </mc:AlternateContent>
  <bookViews>
    <workbookView xWindow="0" yWindow="0" windowWidth="6480" windowHeight="1065" tabRatio="897"/>
  </bookViews>
  <sheets>
    <sheet name="Листа табела" sheetId="1" r:id="rId1"/>
    <sheet name="24.1." sheetId="2" r:id="rId2"/>
    <sheet name="24.2." sheetId="3" r:id="rId3"/>
    <sheet name="24.3." sheetId="4" r:id="rId4"/>
    <sheet name="24.4." sheetId="5" r:id="rId5"/>
    <sheet name="24.5." sheetId="6" r:id="rId6"/>
    <sheet name="24.6." sheetId="34" r:id="rId7"/>
    <sheet name="24.7." sheetId="7" r:id="rId8"/>
    <sheet name="24.8." sheetId="8" r:id="rId9"/>
    <sheet name="24.9." sheetId="9" r:id="rId10"/>
    <sheet name="24.10." sheetId="33" r:id="rId11"/>
    <sheet name="24.11." sheetId="10" r:id="rId12"/>
    <sheet name="24.12." sheetId="11" r:id="rId13"/>
    <sheet name="24.13." sheetId="12" r:id="rId14"/>
    <sheet name="24.14." sheetId="13" r:id="rId15"/>
    <sheet name="24.15." sheetId="14" r:id="rId16"/>
    <sheet name="24.16." sheetId="15" r:id="rId17"/>
    <sheet name="24.17." sheetId="16" r:id="rId18"/>
    <sheet name="24.18." sheetId="17" r:id="rId19"/>
    <sheet name="24.19." sheetId="18" r:id="rId20"/>
    <sheet name="24.20." sheetId="19" r:id="rId21"/>
    <sheet name="24.21." sheetId="20" r:id="rId22"/>
    <sheet name="24.22." sheetId="21" r:id="rId23"/>
    <sheet name="24.23." sheetId="22" r:id="rId24"/>
    <sheet name="24.24." sheetId="23" r:id="rId25"/>
    <sheet name="24.25." sheetId="24" r:id="rId26"/>
    <sheet name="24.26." sheetId="25" r:id="rId27"/>
    <sheet name="24.27." sheetId="26" r:id="rId28"/>
    <sheet name="24.28." sheetId="27" r:id="rId29"/>
    <sheet name="24.29." sheetId="28" r:id="rId30"/>
    <sheet name="24.30." sheetId="29" r:id="rId31"/>
    <sheet name="24.31." sheetId="30" r:id="rId32"/>
  </sheets>
  <definedNames>
    <definedName name="_GoBack" localSheetId="21">'24.21.'!#REF!</definedName>
    <definedName name="ftn1_23.16">'24.14.'!$A$55</definedName>
    <definedName name="Lista_tabela">'Листа табела'!$A$1</definedName>
    <definedName name="Lista_tabela1" localSheetId="10">#REF!</definedName>
    <definedName name="Lista_tabela1" localSheetId="6">#REF!</definedName>
    <definedName name="Lista_tabela1">#REF!</definedName>
    <definedName name="_xlnm.Print_Titles" localSheetId="12">'24.12.'!$1:$4</definedName>
    <definedName name="_xlnm.Print_Titles" localSheetId="13">'24.13.'!$1:$4</definedName>
    <definedName name="_xlnm.Print_Titles" localSheetId="14">'24.14.'!$1:$5</definedName>
    <definedName name="Z_2988B429_821F_4D75_821C_A353239CCCF4_.wvu.PrintTitles" localSheetId="12" hidden="1">'24.12.'!$1:$4</definedName>
    <definedName name="Z_2988B429_821F_4D75_821C_A353239CCCF4_.wvu.PrintTitles" localSheetId="13" hidden="1">'24.13.'!$1:$4</definedName>
    <definedName name="Z_2988B429_821F_4D75_821C_A353239CCCF4_.wvu.PrintTitles" localSheetId="14" hidden="1">'24.14.'!$1:$5</definedName>
    <definedName name="Z_4C555030_B639_445A_B305_835534289AE6_.wvu.PrintTitles" localSheetId="12" hidden="1">'24.12.'!$1:$4</definedName>
    <definedName name="Z_4C555030_B639_445A_B305_835534289AE6_.wvu.PrintTitles" localSheetId="13" hidden="1">'24.13.'!$1:$4</definedName>
    <definedName name="Z_4C555030_B639_445A_B305_835534289AE6_.wvu.PrintTitles" localSheetId="14" hidden="1">'24.14.'!$1:$5</definedName>
    <definedName name="Z_4CC4EBF9_B3A6_4F89_877D_2C8B3642BB7B_.wvu.PrintTitles" localSheetId="12" hidden="1">'24.12.'!$1:$4</definedName>
    <definedName name="Z_4CC4EBF9_B3A6_4F89_877D_2C8B3642BB7B_.wvu.PrintTitles" localSheetId="13" hidden="1">'24.13.'!$1:$4</definedName>
    <definedName name="Z_4CC4EBF9_B3A6_4F89_877D_2C8B3642BB7B_.wvu.PrintTitles" localSheetId="14" hidden="1">'24.14.'!$1:$5</definedName>
    <definedName name="Z_65A73507_9607_4F99_BB95_5F4D9276854C_.wvu.Cols" localSheetId="12" hidden="1">'24.12.'!$C:$J</definedName>
    <definedName name="Z_65A73507_9607_4F99_BB95_5F4D9276854C_.wvu.PrintTitles" localSheetId="14" hidden="1">'24.14.'!$1:$5</definedName>
    <definedName name="Z_6BC8EEE9_ED24_4EF2_AD7A_BBDA46FF0E7A_.wvu.Cols" localSheetId="12" hidden="1">'24.12.'!$C:$J</definedName>
    <definedName name="Z_6BC8EEE9_ED24_4EF2_AD7A_BBDA46FF0E7A_.wvu.PrintTitles" localSheetId="14" hidden="1">'24.14.'!$1:$5</definedName>
    <definedName name="Z_764A504B_FA66_4EB5_9B32_8F4C6B9C44C9_.wvu.PrintTitles" localSheetId="12" hidden="1">'24.12.'!$1:$4</definedName>
    <definedName name="Z_764A504B_FA66_4EB5_9B32_8F4C6B9C44C9_.wvu.PrintTitles" localSheetId="14" hidden="1">'24.14.'!$1:$5</definedName>
    <definedName name="Z_8C045848_80EB_4749_AEBF_13B2050D02DA_.wvu.PrintTitles" localSheetId="12" hidden="1">'24.12.'!$1:$4</definedName>
    <definedName name="Z_8C045848_80EB_4749_AEBF_13B2050D02DA_.wvu.PrintTitles" localSheetId="13" hidden="1">'24.13.'!$1:$4</definedName>
    <definedName name="Z_8C045848_80EB_4749_AEBF_13B2050D02DA_.wvu.PrintTitles" localSheetId="14" hidden="1">'24.14.'!$1:$5</definedName>
    <definedName name="Z_93037A44_CF34_4EA7_859E_C612C4239AF0_.wvu.PrintTitles" localSheetId="12" hidden="1">'24.12.'!$1:$4</definedName>
    <definedName name="Z_93037A44_CF34_4EA7_859E_C612C4239AF0_.wvu.PrintTitles" localSheetId="13" hidden="1">'24.13.'!$1:$4</definedName>
    <definedName name="Z_93037A44_CF34_4EA7_859E_C612C4239AF0_.wvu.PrintTitles" localSheetId="14" hidden="1">'24.14.'!$1:$5</definedName>
    <definedName name="Z_9E288C68_A855_497F_B9E8_35946C714420_.wvu.PrintTitles" localSheetId="12" hidden="1">'24.12.'!$1:$4</definedName>
    <definedName name="Z_9E288C68_A855_497F_B9E8_35946C714420_.wvu.PrintTitles" localSheetId="14" hidden="1">'24.14.'!$1:$5</definedName>
    <definedName name="Z_9E5258E9_EC30_4FC5_8235_03360C2CCE64_.wvu.PrintTitles" localSheetId="12" hidden="1">'24.12.'!$1:$4</definedName>
    <definedName name="Z_9E5258E9_EC30_4FC5_8235_03360C2CCE64_.wvu.PrintTitles" localSheetId="14" hidden="1">'24.14.'!$1:$5</definedName>
    <definedName name="Z_AA3A0536_23D6_4721_BE0F_F5A34CA985B7_.wvu.PrintTitles" localSheetId="12" hidden="1">'24.12.'!$1:$4</definedName>
    <definedName name="Z_AA3A0536_23D6_4721_BE0F_F5A34CA985B7_.wvu.PrintTitles" localSheetId="13" hidden="1">'24.13.'!$1:$4</definedName>
    <definedName name="Z_AA3A0536_23D6_4721_BE0F_F5A34CA985B7_.wvu.PrintTitles" localSheetId="14" hidden="1">'24.14.'!$1:$5</definedName>
    <definedName name="Z_B194B671_764B_4433_A1C3_F00F1A1496C0_.wvu.Cols" localSheetId="12" hidden="1">'24.12.'!$C:$J</definedName>
    <definedName name="Z_B194B671_764B_4433_A1C3_F00F1A1496C0_.wvu.PrintTitles" localSheetId="14" hidden="1">'24.14.'!$1:$5</definedName>
    <definedName name="Z_B1CA05F7_B49B_4E67_8221_6522CC55B603_.wvu.PrintTitles" localSheetId="12" hidden="1">'24.12.'!$1:$4</definedName>
    <definedName name="Z_B1CA05F7_B49B_4E67_8221_6522CC55B603_.wvu.PrintTitles" localSheetId="14" hidden="1">'24.14.'!$1:$5</definedName>
    <definedName name="Z_BA5ACF5B_08F9_4015_80EE_14D4FB713380_.wvu.PrintTitles" localSheetId="14" hidden="1">'24.14.'!$1:$5</definedName>
    <definedName name="Z_BA5ACF5B_08F9_4015_80EE_14D4FB713380_.wvu.Rows" localSheetId="19" hidden="1">'24.19.'!#REF!</definedName>
    <definedName name="Z_BA5ACF5B_08F9_4015_80EE_14D4FB713380_.wvu.Rows" localSheetId="25" hidden="1">'24.25.'!#REF!</definedName>
    <definedName name="Z_BA5ACF5B_08F9_4015_80EE_14D4FB713380_.wvu.Rows" localSheetId="28" hidden="1">'24.28.'!#REF!</definedName>
    <definedName name="Z_BA5ACF5B_08F9_4015_80EE_14D4FB713380_.wvu.Rows" localSheetId="29" hidden="1">'24.29.'!#REF!</definedName>
    <definedName name="Z_BA5ACF5B_08F9_4015_80EE_14D4FB713380_.wvu.Rows" localSheetId="30" hidden="1">'24.30.'!#REF!</definedName>
    <definedName name="Z_BA5ACF5B_08F9_4015_80EE_14D4FB713380_.wvu.Rows" localSheetId="31" hidden="1">'24.31.'!#REF!</definedName>
    <definedName name="Z_BEBC294C_3C7A_4A28_963E_7F632AAD6016_.wvu.PrintTitles" localSheetId="14" hidden="1">'24.14.'!$1:$5</definedName>
    <definedName name="Z_C1909EBA_E690_4D0B_8D7C_7B33BE164461_.wvu.PrintTitles" localSheetId="12" hidden="1">'24.12.'!$1:$4</definedName>
    <definedName name="Z_C1909EBA_E690_4D0B_8D7C_7B33BE164461_.wvu.PrintTitles" localSheetId="13" hidden="1">'24.13.'!$1:$4</definedName>
    <definedName name="Z_C1909EBA_E690_4D0B_8D7C_7B33BE164461_.wvu.PrintTitles" localSheetId="14" hidden="1">'24.14.'!$1:$5</definedName>
    <definedName name="Z_D2A23566_198C_4917_B558_26CE3EB2F1D6_.wvu.PrintTitles" localSheetId="12" hidden="1">'24.12.'!$1:$4</definedName>
    <definedName name="Z_D2A23566_198C_4917_B558_26CE3EB2F1D6_.wvu.PrintTitles" localSheetId="13" hidden="1">'24.13.'!$1:$4</definedName>
    <definedName name="Z_D2A23566_198C_4917_B558_26CE3EB2F1D6_.wvu.PrintTitles" localSheetId="14" hidden="1">'24.14.'!$1:$5</definedName>
    <definedName name="Z_DB2564B4_48F7_4606_B880_9F5287CE0C36_.wvu.PrintTitles" localSheetId="12" hidden="1">'24.12.'!$1:$4</definedName>
    <definedName name="Z_DB2564B4_48F7_4606_B880_9F5287CE0C36_.wvu.PrintTitles" localSheetId="14" hidden="1">'24.14.'!$1:$5</definedName>
    <definedName name="Z_DF74987D_6181_42D1_AE99_A8659DEA9D55_.wvu.PrintTitles" localSheetId="12" hidden="1">'24.12.'!$1:$4</definedName>
    <definedName name="Z_DF74987D_6181_42D1_AE99_A8659DEA9D55_.wvu.PrintTitles" localSheetId="14" hidden="1">'24.14.'!$1:$5</definedName>
  </definedNames>
  <calcPr calcId="162913"/>
  <customWorkbookViews>
    <customWorkbookView name="Milka Loncar - Personal View" guid="{C1909EBA-E690-4D0B-8D7C-7B33BE164461}" mergeInterval="0" personalView="1" xWindow="426" yWindow="137" windowWidth="1260" windowHeight="756" tabRatio="897" activeSheetId="32"/>
    <customWorkbookView name="Dean Arezina - Personal View" guid="{2988B429-821F-4D75-821C-A353239CCCF4}" mergeInterval="0" personalView="1" maximized="1" xWindow="-8" yWindow="-8" windowWidth="1696" windowHeight="1026" tabRatio="784" activeSheetId="21"/>
    <customWorkbookView name="RZS RS - Personal View" guid="{93037A44-CF34-4EA7-859E-C612C4239AF0}" mergeInterval="0" personalView="1" maximized="1" xWindow="-8" yWindow="-8" windowWidth="1936" windowHeight="1056" tabRatio="784" activeSheetId="1"/>
    <customWorkbookView name="Dejan Arezina - Personal View" guid="{B194B671-764B-4433-A1C3-F00F1A1496C0}" mergeInterval="0" personalView="1" maximized="1" xWindow="-8" yWindow="-8" windowWidth="1696" windowHeight="1026" tabRatio="847" activeSheetId="1"/>
    <customWorkbookView name="Dejana Milakovic - Personal View" guid="{9E288C68-A855-497F-B9E8-35946C714420}" mergeInterval="0" personalView="1" maximized="1" xWindow="1" yWindow="1" windowWidth="1276" windowHeight="794" tabRatio="897" activeSheetId="26"/>
    <customWorkbookView name="arezinade - Personal View" guid="{764A504B-FA66-4EB5-9B32-8F4C6B9C44C9}" mergeInterval="0" personalView="1" maximized="1" windowWidth="1276" windowHeight="789" tabRatio="897" activeSheetId="26"/>
    <customWorkbookView name="loncarmi - Personal View" guid="{9E5258E9-EC30-4FC5-8235-03360C2CCE64}" mergeInterval="0" personalView="1" maximized="1" xWindow="1" yWindow="1" windowWidth="1254" windowHeight="768" tabRatio="897" activeSheetId="1"/>
    <customWorkbookView name="Nena Ceko - Personal View" guid="{4CC4EBF9-B3A6-4F89-877D-2C8B3642BB7B}" mergeInterval="0" personalView="1" maximized="1" windowWidth="1276" windowHeight="799" tabRatio="1000" activeSheetId="10"/>
    <customWorkbookView name="vilipicva - Personal View" guid="{BA5ACF5B-08F9-4015-80EE-14D4FB713380}" mergeInterval="0" personalView="1" maximized="1" xWindow="1" yWindow="1" windowWidth="1020" windowHeight="547" tabRatio="787" activeSheetId="28"/>
    <customWorkbookView name="aleksandra - Personal View" guid="{DF74987D-6181-42D1-AE99-A8659DEA9D55}" mergeInterval="0" personalView="1" maximized="1" windowWidth="1020" windowHeight="569" tabRatio="796" activeSheetId="1"/>
    <customWorkbookView name="  - Personal View" guid="{4C555030-B639-445A-B305-835534289AE6}" mergeInterval="0" personalView="1" maximized="1" xWindow="1" yWindow="1" windowWidth="983" windowHeight="543" tabRatio="1000" activeSheetId="7"/>
    <customWorkbookView name="Dolores - Personal View" guid="{BEBC294C-3C7A-4A28-963E-7F632AAD6016}" mergeInterval="0" personalView="1" maximized="1" xWindow="1" yWindow="1" windowWidth="1280" windowHeight="803" tabRatio="956" activeSheetId="1"/>
    <customWorkbookView name="zecal - Personal View" guid="{D2A23566-198C-4917-B558-26CE3EB2F1D6}" mergeInterval="0" personalView="1" maximized="1" xWindow="1" yWindow="1" windowWidth="1903" windowHeight="782" tabRatio="897" activeSheetId="1"/>
    <customWorkbookView name="korisnik - Personal View" guid="{B1CA05F7-B49B-4E67-8221-6522CC55B603}" mergeInterval="0" personalView="1" maximized="1" windowWidth="1916" windowHeight="755" tabRatio="793" activeSheetId="13"/>
    <customWorkbookView name="RSIS - Personal View" guid="{DB2564B4-48F7-4606-B880-9F5287CE0C36}" mergeInterval="0" personalView="1" maximized="1" xWindow="1" yWindow="1" windowWidth="1916" windowHeight="827" tabRatio="897" activeSheetId="1"/>
    <customWorkbookView name="Peulicdo - Personal View" guid="{6BC8EEE9-ED24-4EF2-AD7A-BBDA46FF0E7A}" mergeInterval="0" personalView="1" maximized="1" xWindow="-8" yWindow="-8" windowWidth="1696" windowHeight="1026" tabRatio="847" activeSheetId="1"/>
    <customWorkbookView name="authors - Personal View" guid="{65A73507-9607-4F99-BB95-5F4D9276854C}" mergeInterval="0" personalView="1" xWindow="-8" windowWidth="873" windowHeight="1010" tabRatio="847" activeSheetId="17"/>
    <customWorkbookView name="Dolores Peulic - Personal View" guid="{AA3A0536-23D6-4721-BE0F-F5A34CA985B7}" mergeInterval="0" personalView="1" maximized="1" xWindow="-8" yWindow="-8" windowWidth="1696" windowHeight="1026" tabRatio="897" activeSheetId="1"/>
    <customWorkbookView name="РЗС РС - Personal View" guid="{8C045848-80EB-4749-AEBF-13B2050D02DA}" mergeInterval="0" personalView="1" maximized="1" xWindow="-8" yWindow="-8" windowWidth="1936" windowHeight="1056" tabRatio="897" activeSheetId="22"/>
  </customWorkbookViews>
</workbook>
</file>

<file path=xl/calcChain.xml><?xml version="1.0" encoding="utf-8"?>
<calcChain xmlns="http://schemas.openxmlformats.org/spreadsheetml/2006/main">
  <c r="A32" i="1" l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J5" i="20" l="1"/>
  <c r="K5" i="20"/>
  <c r="D82" i="17" l="1"/>
  <c r="D78" i="17"/>
  <c r="D74" i="17"/>
  <c r="D70" i="17"/>
  <c r="D66" i="17"/>
  <c r="D62" i="17"/>
  <c r="D58" i="17"/>
  <c r="D54" i="17"/>
  <c r="D50" i="17"/>
  <c r="D46" i="17"/>
  <c r="B8" i="18" l="1"/>
  <c r="C26" i="12"/>
  <c r="D26" i="12"/>
  <c r="E26" i="12"/>
  <c r="F26" i="12"/>
  <c r="G26" i="12"/>
  <c r="H26" i="12"/>
  <c r="I26" i="12"/>
  <c r="J26" i="12"/>
  <c r="B21" i="3"/>
  <c r="I21" i="3"/>
  <c r="C22" i="3"/>
  <c r="F22" i="3"/>
  <c r="I22" i="3"/>
  <c r="B23" i="3"/>
  <c r="C23" i="3"/>
  <c r="D23" i="3"/>
  <c r="K24" i="3"/>
  <c r="E20" i="2"/>
  <c r="F20" i="2"/>
  <c r="G20" i="2"/>
  <c r="E21" i="2"/>
  <c r="F21" i="2"/>
  <c r="G21" i="2"/>
  <c r="E22" i="2"/>
  <c r="F22" i="2"/>
  <c r="G22" i="2"/>
  <c r="A2" i="1"/>
  <c r="A3" i="1"/>
  <c r="A4" i="1"/>
  <c r="A5" i="1"/>
</calcChain>
</file>

<file path=xl/sharedStrings.xml><?xml version="1.0" encoding="utf-8"?>
<sst xmlns="http://schemas.openxmlformats.org/spreadsheetml/2006/main" count="1803" uniqueCount="309">
  <si>
    <t>УКУПНО</t>
  </si>
  <si>
    <t>Листа табела</t>
  </si>
  <si>
    <t>...</t>
  </si>
  <si>
    <t>-</t>
  </si>
  <si>
    <t>укупно</t>
  </si>
  <si>
    <t>свега</t>
  </si>
  <si>
    <t>Укупно</t>
  </si>
  <si>
    <t>Предшколско образовање</t>
  </si>
  <si>
    <t>Више и високо образовање</t>
  </si>
  <si>
    <t xml:space="preserve">установе </t>
  </si>
  <si>
    <t xml:space="preserve">дјеца </t>
  </si>
  <si>
    <t xml:space="preserve">васпитачи и друго особље </t>
  </si>
  <si>
    <t xml:space="preserve"> школе</t>
  </si>
  <si>
    <t xml:space="preserve">ученици </t>
  </si>
  <si>
    <t xml:space="preserve">наставно особље </t>
  </si>
  <si>
    <t xml:space="preserve">школе </t>
  </si>
  <si>
    <t xml:space="preserve">високошколске установе </t>
  </si>
  <si>
    <t xml:space="preserve">студенти </t>
  </si>
  <si>
    <t>наставници и сарадници</t>
  </si>
  <si>
    <t>1996/1997</t>
  </si>
  <si>
    <t>1997/1998</t>
  </si>
  <si>
    <t>1998/1999</t>
  </si>
  <si>
    <t>2000/2001</t>
  </si>
  <si>
    <t>2002/2003</t>
  </si>
  <si>
    <t>2003/2004</t>
  </si>
  <si>
    <t>2004/2005</t>
  </si>
  <si>
    <t>2005/2006</t>
  </si>
  <si>
    <t>2006/2007</t>
  </si>
  <si>
    <t>2007/2008</t>
  </si>
  <si>
    <t>2008/2009</t>
  </si>
  <si>
    <t xml:space="preserve">укупно </t>
  </si>
  <si>
    <t xml:space="preserve">мушки </t>
  </si>
  <si>
    <t xml:space="preserve">женски </t>
  </si>
  <si>
    <t>1999/2000</t>
  </si>
  <si>
    <t>2001/2002</t>
  </si>
  <si>
    <t>Број дјеце</t>
  </si>
  <si>
    <t xml:space="preserve"> </t>
  </si>
  <si>
    <t xml:space="preserve">Број ученика </t>
  </si>
  <si>
    <t>Наставно особље</t>
  </si>
  <si>
    <t>Број школа</t>
  </si>
  <si>
    <t>женски</t>
  </si>
  <si>
    <t>Женски</t>
  </si>
  <si>
    <t>Број високошколских установа</t>
  </si>
  <si>
    <t>Број уписаних студената</t>
  </si>
  <si>
    <t>Број наставника</t>
  </si>
  <si>
    <t>Број сарадника</t>
  </si>
  <si>
    <t xml:space="preserve">свега </t>
  </si>
  <si>
    <t>Високошколска установа</t>
  </si>
  <si>
    <t>наставно особље</t>
  </si>
  <si>
    <t xml:space="preserve">УКУПНО </t>
  </si>
  <si>
    <t>Висока школа Бања Лука колеџ</t>
  </si>
  <si>
    <t>Висока школа Комуниколошки колеџ Бања Лука</t>
  </si>
  <si>
    <t>Висока школа за услужни бизнис</t>
  </si>
  <si>
    <t>Висока школа за примијењене и правне наукe</t>
  </si>
  <si>
    <t>Универзитет Бања Лука</t>
  </si>
  <si>
    <t>Универзитет Источно Сарајево</t>
  </si>
  <si>
    <t>Слобомир П Универзитет</t>
  </si>
  <si>
    <t>Универзитет Синергија</t>
  </si>
  <si>
    <t>Паневропски универзитет Апеирон</t>
  </si>
  <si>
    <t>Универзитет за пословни инжењеринг и менаџмент</t>
  </si>
  <si>
    <t>Остали универзитети</t>
  </si>
  <si>
    <t>Више и високе школе</t>
  </si>
  <si>
    <t>Универзитети</t>
  </si>
  <si>
    <t>Вјерски факултети</t>
  </si>
  <si>
    <t>Редовни</t>
  </si>
  <si>
    <t>Година студија</t>
  </si>
  <si>
    <t>I</t>
  </si>
  <si>
    <t>II</t>
  </si>
  <si>
    <t>III</t>
  </si>
  <si>
    <t>IV</t>
  </si>
  <si>
    <t>V</t>
  </si>
  <si>
    <t>VI</t>
  </si>
  <si>
    <t>Апсолвенти</t>
  </si>
  <si>
    <t>Редовни студенти</t>
  </si>
  <si>
    <t>Стари програм</t>
  </si>
  <si>
    <t>Болоњски програм</t>
  </si>
  <si>
    <t>Ванредни</t>
  </si>
  <si>
    <t>19 година и мање</t>
  </si>
  <si>
    <t>20–24</t>
  </si>
  <si>
    <t>25–29</t>
  </si>
  <si>
    <t>30–34</t>
  </si>
  <si>
    <t>35 година и више</t>
  </si>
  <si>
    <t>Научна област</t>
  </si>
  <si>
    <t>Пол</t>
  </si>
  <si>
    <t>мушки</t>
  </si>
  <si>
    <t>Јавне високошколске установе</t>
  </si>
  <si>
    <t>Приватне високошколске установе</t>
  </si>
  <si>
    <t>Доктори наука</t>
  </si>
  <si>
    <t>Корисници</t>
  </si>
  <si>
    <t>Врста школе коју корисници похађају</t>
  </si>
  <si>
    <t>основна школа</t>
  </si>
  <si>
    <t>средња школа</t>
  </si>
  <si>
    <t>виша школа или факултет</t>
  </si>
  <si>
    <t xml:space="preserve">Запослени радници </t>
  </si>
  <si>
    <t xml:space="preserve">Васпитачи </t>
  </si>
  <si>
    <t xml:space="preserve">Здравствени радници </t>
  </si>
  <si>
    <t>Админист. радници</t>
  </si>
  <si>
    <t>Остали</t>
  </si>
  <si>
    <t>од тога стручни</t>
  </si>
  <si>
    <r>
      <t>Основно образовање</t>
    </r>
    <r>
      <rPr>
        <vertAlign val="superscript"/>
        <sz val="9"/>
        <color indexed="8"/>
        <rFont val="Arial"/>
        <family val="2"/>
        <charset val="238"/>
      </rPr>
      <t>1)</t>
    </r>
  </si>
  <si>
    <r>
      <t>Средње образовање</t>
    </r>
    <r>
      <rPr>
        <vertAlign val="superscript"/>
        <sz val="9"/>
        <color indexed="8"/>
        <rFont val="Arial"/>
        <family val="2"/>
        <charset val="238"/>
      </rPr>
      <t>1)</t>
    </r>
  </si>
  <si>
    <r>
      <t>1999/2000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</si>
  <si>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2001/2002</t>
    </r>
    <r>
      <rPr>
        <vertAlign val="superscript"/>
        <sz val="9"/>
        <color indexed="8"/>
        <rFont val="Arial"/>
        <family val="2"/>
        <charset val="238"/>
      </rPr>
      <t>1)</t>
    </r>
  </si>
  <si>
    <r>
      <t>Ученици који су завршили основну школу</t>
    </r>
    <r>
      <rPr>
        <vertAlign val="superscript"/>
        <sz val="9"/>
        <color indexed="8"/>
        <rFont val="Arial"/>
        <family val="2"/>
        <charset val="238"/>
      </rPr>
      <t>1)</t>
    </r>
    <r>
      <rPr>
        <sz val="9"/>
        <color indexed="8"/>
        <rFont val="Arial"/>
        <family val="2"/>
        <charset val="238"/>
      </rPr>
      <t xml:space="preserve"> </t>
    </r>
  </si>
  <si>
    <r>
      <t>Ученици који су завршили средњу школу</t>
    </r>
    <r>
      <rPr>
        <vertAlign val="superscript"/>
        <sz val="9"/>
        <color indexed="8"/>
        <rFont val="Arial"/>
        <family val="2"/>
        <charset val="238"/>
      </rPr>
      <t>1)</t>
    </r>
    <r>
      <rPr>
        <sz val="9"/>
        <color indexed="8"/>
        <rFont val="Arial"/>
        <family val="2"/>
        <charset val="238"/>
      </rPr>
      <t xml:space="preserve"> </t>
    </r>
  </si>
  <si>
    <r>
      <t>редовни ученици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</si>
  <si>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2000/2001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</si>
  <si>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</si>
  <si>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(9721)</t>
  </si>
  <si>
    <t>(1452)</t>
  </si>
  <si>
    <t>(1762)</t>
  </si>
  <si>
    <t>(1760)</t>
  </si>
  <si>
    <t>(1900)</t>
  </si>
  <si>
    <t>Студенти који су дипломирали на високошколским установама, у календарској години</t>
  </si>
  <si>
    <t>Број установа</t>
  </si>
  <si>
    <t>Број одјељења</t>
  </si>
  <si>
    <r>
      <t xml:space="preserve">1) </t>
    </r>
    <r>
      <rPr>
        <sz val="8"/>
        <color indexed="8"/>
        <rFont val="Arial"/>
        <family val="2"/>
      </rPr>
      <t>Према Закону о високом образовању високошколске установе, које имају статус правног лица, су универзитети и високе школе</t>
    </r>
  </si>
  <si>
    <r>
      <t xml:space="preserve">2) </t>
    </r>
    <r>
      <rPr>
        <sz val="8"/>
        <color indexed="8"/>
        <rFont val="Arial"/>
        <family val="2"/>
      </rPr>
      <t>Од школске 2008/2009. године у укупан број уписаних студената укључени су и апсолвенти</t>
    </r>
  </si>
  <si>
    <t xml:space="preserve">Број домова ученика </t>
  </si>
  <si>
    <t>2009/2010</t>
  </si>
  <si>
    <t>…</t>
  </si>
  <si>
    <r>
      <t>2009/2010</t>
    </r>
    <r>
      <rPr>
        <vertAlign val="superscript"/>
        <sz val="9"/>
        <color indexed="8"/>
        <rFont val="Arial"/>
        <family val="2"/>
        <charset val="238"/>
      </rPr>
      <t>1)</t>
    </r>
  </si>
  <si>
    <t>Колеџ међународног права</t>
  </si>
  <si>
    <t>2010/2011</t>
  </si>
  <si>
    <t>Висока пословно техничка школа</t>
  </si>
  <si>
    <t xml:space="preserve"> УКУПНО</t>
  </si>
  <si>
    <t xml:space="preserve">   </t>
  </si>
  <si>
    <t>Образовање</t>
  </si>
  <si>
    <t>Хуманистичке науке и умјетност</t>
  </si>
  <si>
    <t>Друштвене науке, пословање и право</t>
  </si>
  <si>
    <t>Природне науке, математика и информатика</t>
  </si>
  <si>
    <t>Здравство и социјална заштита</t>
  </si>
  <si>
    <t>Услуге</t>
  </si>
  <si>
    <t>Финансирање из буџета</t>
  </si>
  <si>
    <t>Инжењерство, производне технологије и грађевинарство</t>
  </si>
  <si>
    <r>
      <t xml:space="preserve">1) </t>
    </r>
    <r>
      <rPr>
        <sz val="9"/>
        <color indexed="8"/>
        <rFont val="Arial"/>
        <family val="2"/>
      </rPr>
      <t>Подаци о уписаним студентима приказани су у складу са областима образовања Међународне стандардне класификације образовања (ISCED 97).</t>
    </r>
  </si>
  <si>
    <t>2011/2012</t>
  </si>
  <si>
    <t>Висока школа Колеџ козметологије и естетике</t>
  </si>
  <si>
    <t>Суфинан-сирање</t>
  </si>
  <si>
    <t>Самофинан-сирање</t>
  </si>
  <si>
    <t>Висока медицинска школа</t>
  </si>
  <si>
    <t>Висока школа за туризам и хотелијерство</t>
  </si>
  <si>
    <t>Пољопривреда и ветеринарство</t>
  </si>
  <si>
    <r>
      <t>Висока школа за економију и информатику</t>
    </r>
    <r>
      <rPr>
        <vertAlign val="superscript"/>
        <sz val="9"/>
        <rFont val="Arial"/>
        <family val="2"/>
      </rPr>
      <t>3)</t>
    </r>
  </si>
  <si>
    <r>
      <t>Начин студирања</t>
    </r>
    <r>
      <rPr>
        <vertAlign val="superscript"/>
        <sz val="9"/>
        <rFont val="Arial"/>
        <family val="2"/>
      </rPr>
      <t>1)</t>
    </r>
  </si>
  <si>
    <r>
      <t xml:space="preserve">1) </t>
    </r>
    <r>
      <rPr>
        <sz val="9"/>
        <rFont val="Arial"/>
        <family val="2"/>
      </rPr>
      <t>Студенти могу студирати према старом програму (редовно и ванредно) и програму прилагођеном Болоњској декларацији (редовно или ванредно).</t>
    </r>
  </si>
  <si>
    <t>2012/2013</t>
  </si>
  <si>
    <r>
      <t>уста-
нове</t>
    </r>
    <r>
      <rPr>
        <vertAlign val="superscript"/>
        <sz val="9"/>
        <color indexed="8"/>
        <rFont val="Arial"/>
        <family val="2"/>
      </rPr>
      <t>1)</t>
    </r>
  </si>
  <si>
    <r>
      <t>студе-
нти</t>
    </r>
    <r>
      <rPr>
        <vertAlign val="superscript"/>
        <sz val="9"/>
        <color indexed="8"/>
        <rFont val="Arial"/>
        <family val="2"/>
      </rPr>
      <t>2)</t>
    </r>
  </si>
  <si>
    <t>студе-
нти</t>
  </si>
  <si>
    <t>уста-
нове</t>
  </si>
  <si>
    <r>
      <t>Област образовања</t>
    </r>
    <r>
      <rPr>
        <vertAlign val="superscript"/>
        <sz val="9"/>
        <color indexed="8"/>
        <rFont val="Arial"/>
        <family val="2"/>
      </rPr>
      <t>1)</t>
    </r>
  </si>
  <si>
    <r>
      <t xml:space="preserve">Висока школа унутрашњих послова </t>
    </r>
    <r>
      <rPr>
        <vertAlign val="superscript"/>
        <sz val="9"/>
        <rFont val="Arial"/>
        <family val="2"/>
      </rPr>
      <t>4</t>
    </r>
    <r>
      <rPr>
        <vertAlign val="superscript"/>
        <sz val="9"/>
        <rFont val="Arial"/>
        <family val="2"/>
        <charset val="238"/>
      </rPr>
      <t>)</t>
    </r>
  </si>
  <si>
    <r>
      <t>Висока школа Колеџ здравствене његе</t>
    </r>
    <r>
      <rPr>
        <vertAlign val="superscript"/>
        <sz val="9"/>
        <rFont val="Arial"/>
        <family val="2"/>
        <charset val="238"/>
      </rPr>
      <t xml:space="preserve"> 5)</t>
    </r>
  </si>
  <si>
    <r>
      <t>Остале више и високе школе</t>
    </r>
    <r>
      <rPr>
        <vertAlign val="superscript"/>
        <sz val="9"/>
        <rFont val="Arial"/>
        <family val="2"/>
      </rPr>
      <t>6)</t>
    </r>
  </si>
  <si>
    <r>
      <t>Независни универзитет Бања Лука</t>
    </r>
    <r>
      <rPr>
        <vertAlign val="superscript"/>
        <sz val="9"/>
        <color indexed="8"/>
        <rFont val="Arial"/>
        <family val="2"/>
      </rPr>
      <t>7)</t>
    </r>
  </si>
  <si>
    <r>
      <t>Универзитет Бијељина</t>
    </r>
    <r>
      <rPr>
        <vertAlign val="superscript"/>
        <sz val="9"/>
        <rFont val="Arial"/>
        <family val="2"/>
      </rPr>
      <t>5)</t>
    </r>
  </si>
  <si>
    <r>
      <t xml:space="preserve">5) </t>
    </r>
    <r>
      <rPr>
        <sz val="8"/>
        <color indexed="8"/>
        <rFont val="Arial"/>
        <family val="2"/>
      </rPr>
      <t>Од школске 2012/2013. године Висока школа Колеџ здравствене његе основала је Универзитет Бијељина.</t>
    </r>
  </si>
  <si>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Колеџ за информатику и менаџмент промијенио је назив у Висока школа за економију и информатику</t>
    </r>
  </si>
  <si>
    <r>
      <rPr>
        <vertAlign val="superscript"/>
        <sz val="8"/>
        <rFont val="Arial"/>
        <family val="2"/>
      </rPr>
      <t xml:space="preserve">7)  </t>
    </r>
    <r>
      <rPr>
        <sz val="8"/>
        <rFont val="Arial"/>
        <family val="2"/>
      </rPr>
      <t>Независни универзитет за политичке и друштвене науке је промијенио назив у Независни универзитет Бања Лука</t>
    </r>
  </si>
  <si>
    <t>2013/2014</t>
  </si>
  <si>
    <t>Здравље и социјална заштита</t>
  </si>
  <si>
    <t>Инжењеринг, производња и конструкција</t>
  </si>
  <si>
    <r>
      <t xml:space="preserve">1) </t>
    </r>
    <r>
      <rPr>
        <sz val="8"/>
        <rFont val="Arial"/>
        <family val="2"/>
      </rPr>
      <t>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 у Источном Сарајеву у складу са посебним уговором.</t>
    </r>
  </si>
  <si>
    <r>
      <t>2014</t>
    </r>
    <r>
      <rPr>
        <vertAlign val="superscript"/>
        <sz val="9"/>
        <rFont val="Arial"/>
        <family val="2"/>
      </rPr>
      <t>1)</t>
    </r>
  </si>
  <si>
    <t>Докторанти</t>
  </si>
  <si>
    <t>Независни универзитет Бања Лука</t>
  </si>
  <si>
    <t>Универзитет за пословне студије</t>
  </si>
  <si>
    <t xml:space="preserve">свега        </t>
  </si>
  <si>
    <r>
      <t>Вјерски факултети</t>
    </r>
    <r>
      <rPr>
        <b/>
        <vertAlign val="superscript"/>
        <sz val="9"/>
        <color indexed="8"/>
        <rFont val="Arial"/>
        <family val="2"/>
      </rPr>
      <t>1)</t>
    </r>
  </si>
  <si>
    <t>35–39</t>
  </si>
  <si>
    <t>40–44</t>
  </si>
  <si>
    <t>45–49</t>
  </si>
  <si>
    <t>50–54</t>
  </si>
  <si>
    <t>55–59</t>
  </si>
  <si>
    <t>60–64</t>
  </si>
  <si>
    <t>&lt;25</t>
  </si>
  <si>
    <t>65+</t>
  </si>
  <si>
    <t>Мушки</t>
  </si>
  <si>
    <t>&lt;30</t>
  </si>
  <si>
    <r>
      <t>Број ученика</t>
    </r>
    <r>
      <rPr>
        <vertAlign val="superscript"/>
        <sz val="9"/>
        <color indexed="8"/>
        <rFont val="Arial"/>
        <family val="2"/>
      </rPr>
      <t>1)</t>
    </r>
  </si>
  <si>
    <t>Са пуним радним временом</t>
  </si>
  <si>
    <t>Поље образовања</t>
  </si>
  <si>
    <t>Укупно разреди I–IX</t>
  </si>
  <si>
    <t>Разреди I–V</t>
  </si>
  <si>
    <t>Разреди  VI–IX</t>
  </si>
  <si>
    <t xml:space="preserve">Уписани у I разред </t>
  </si>
  <si>
    <r>
      <t>Број ученика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 xml:space="preserve"> </t>
    </r>
  </si>
  <si>
    <t>ISCED-3</t>
  </si>
  <si>
    <t>Опште образовање</t>
  </si>
  <si>
    <t>Стручно образовање</t>
  </si>
  <si>
    <t xml:space="preserve">Наставно особље </t>
  </si>
  <si>
    <t>24. Образовање</t>
  </si>
  <si>
    <t>24.1. Уписана дјеца, ученици и студенти према нивоима образовања на почетку школске године</t>
  </si>
  <si>
    <t xml:space="preserve">24.2. Ученици и студенти који су завршили основну или средњу школу односно дипломирали на високошколској установи </t>
  </si>
  <si>
    <t xml:space="preserve">24.3. Број предшколских установа, дјеце и запослених у предшколским установама </t>
  </si>
  <si>
    <t xml:space="preserve">24.4. Број васпитних група и дјеце у предшколском образовању према узрасту </t>
  </si>
  <si>
    <t>Васпитачи</t>
  </si>
  <si>
    <t>Здравствени радници</t>
  </si>
  <si>
    <t>Стручни сарадници</t>
  </si>
  <si>
    <t>Административни и финансијски радници</t>
  </si>
  <si>
    <t>Радници на пословима исхране</t>
  </si>
  <si>
    <t>Радници на техничким пословима</t>
  </si>
  <si>
    <t>Остали радници</t>
  </si>
  <si>
    <t xml:space="preserve">Са дјецом до 3 године </t>
  </si>
  <si>
    <t>Са дјецом преко 3 године</t>
  </si>
  <si>
    <t>До 3 године</t>
  </si>
  <si>
    <t xml:space="preserve">Преко 3 године </t>
  </si>
  <si>
    <r>
      <t>Број васпитних група</t>
    </r>
    <r>
      <rPr>
        <vertAlign val="superscript"/>
        <sz val="9"/>
        <color indexed="8"/>
        <rFont val="Arial"/>
        <family val="2"/>
      </rPr>
      <t xml:space="preserve">1) </t>
    </r>
    <r>
      <rPr>
        <sz val="7"/>
        <color indexed="8"/>
        <rFont val="Arial Narrow"/>
        <family val="2"/>
      </rPr>
      <t/>
    </r>
  </si>
  <si>
    <r>
      <t xml:space="preserve">1) </t>
    </r>
    <r>
      <rPr>
        <sz val="8"/>
        <color indexed="8"/>
        <rFont val="Arial"/>
        <family val="2"/>
      </rPr>
      <t>Приказан је и код основног образовања</t>
    </r>
  </si>
  <si>
    <r>
      <t xml:space="preserve">Вјерски факултети </t>
    </r>
    <r>
      <rPr>
        <b/>
        <vertAlign val="superscript"/>
        <sz val="9"/>
        <rFont val="Arial"/>
        <family val="2"/>
        <charset val="238"/>
      </rPr>
      <t>4)</t>
    </r>
  </si>
  <si>
    <r>
      <t xml:space="preserve">Православни богословски факултет </t>
    </r>
    <r>
      <rPr>
        <vertAlign val="superscript"/>
        <sz val="9"/>
        <rFont val="Arial"/>
        <family val="2"/>
        <charset val="238"/>
      </rPr>
      <t>4)</t>
    </r>
  </si>
  <si>
    <r>
      <t>2013/2014</t>
    </r>
    <r>
      <rPr>
        <vertAlign val="superscript"/>
        <sz val="9"/>
        <rFont val="Arial"/>
        <family val="2"/>
      </rPr>
      <t>1</t>
    </r>
    <r>
      <rPr>
        <vertAlign val="superscript"/>
        <sz val="9"/>
        <rFont val="Arial"/>
        <family val="2"/>
        <charset val="238"/>
      </rPr>
      <t>)</t>
    </r>
  </si>
  <si>
    <t>2014/2015</t>
  </si>
  <si>
    <t>39 735</t>
  </si>
  <si>
    <t>17 533</t>
  </si>
  <si>
    <t>22 202</t>
  </si>
  <si>
    <t>3 631</t>
  </si>
  <si>
    <t>2 660</t>
  </si>
  <si>
    <t>4 102</t>
  </si>
  <si>
    <t>1 641</t>
  </si>
  <si>
    <t>2 461</t>
  </si>
  <si>
    <t>14 097</t>
  </si>
  <si>
    <t>5 978</t>
  </si>
  <si>
    <t>8 119</t>
  </si>
  <si>
    <t>3 986</t>
  </si>
  <si>
    <t>2 277</t>
  </si>
  <si>
    <t>1 709</t>
  </si>
  <si>
    <t>5 303</t>
  </si>
  <si>
    <t>3 319</t>
  </si>
  <si>
    <t>1 984</t>
  </si>
  <si>
    <t>2 110</t>
  </si>
  <si>
    <t>1 220</t>
  </si>
  <si>
    <t>5 543</t>
  </si>
  <si>
    <t>1 481</t>
  </si>
  <si>
    <t>4 062</t>
  </si>
  <si>
    <t>Магистри наука, мастери и специјалисти</t>
  </si>
  <si>
    <t>Уписани на магистарске, мастер и специјалистичке студије</t>
  </si>
  <si>
    <t>2015/2016</t>
  </si>
  <si>
    <t>2016/2017</t>
  </si>
  <si>
    <t>Друштвене науке, новинарство и информисање</t>
  </si>
  <si>
    <t>Пословање, администрација и право</t>
  </si>
  <si>
    <t>Природне науке, математика и статистика</t>
  </si>
  <si>
    <t>Информационе и комуникационе технологије</t>
  </si>
  <si>
    <t>Инжeњерство, производња и грађевинарство</t>
  </si>
  <si>
    <t>Пољопривреда, шумарство, рибарство и ветеринарство</t>
  </si>
  <si>
    <t>Умјетност и хуманистичке науке</t>
  </si>
  <si>
    <t>Инжењерство, производња и грађевинарство</t>
  </si>
  <si>
    <t>Природне науке,  математика и статистика</t>
  </si>
  <si>
    <r>
      <t xml:space="preserve">1) </t>
    </r>
    <r>
      <rPr>
        <sz val="9"/>
        <color indexed="8"/>
        <rFont val="Arial"/>
        <family val="2"/>
      </rPr>
      <t>Подаци о дипломираним студентима приказани су у складу са областима образовања Међународне стандардне класификације образовања (ISCED 97).</t>
    </r>
  </si>
  <si>
    <r>
      <t>Област образовања</t>
    </r>
    <r>
      <rPr>
        <vertAlign val="superscript"/>
        <sz val="10"/>
        <color theme="1"/>
        <rFont val="Arial"/>
        <family val="2"/>
      </rPr>
      <t>2)</t>
    </r>
  </si>
  <si>
    <t>наставак</t>
  </si>
  <si>
    <r>
      <rPr>
        <vertAlign val="superscript"/>
        <sz val="9"/>
        <color indexed="8"/>
        <rFont val="Arial"/>
        <family val="2"/>
      </rPr>
      <t xml:space="preserve">2) </t>
    </r>
    <r>
      <rPr>
        <sz val="9"/>
        <color indexed="8"/>
        <rFont val="Arial"/>
        <family val="2"/>
      </rPr>
      <t xml:space="preserve">Подаци о дипломираним студентима су приказани у складу са Међународном стандардном класификацијом образовања: Подручја образовања и оспособљавања 2013 (ISCED-F 2013). </t>
    </r>
  </si>
  <si>
    <t>2017/2018</t>
  </si>
  <si>
    <t>Природне науке,  математика и  статистика</t>
  </si>
  <si>
    <r>
      <t>24.5. Основне школе, одјељења, ученици по полу, нивоима и наставно особље на почетку  школске године</t>
    </r>
    <r>
      <rPr>
        <b/>
        <vertAlign val="superscript"/>
        <sz val="9"/>
        <color indexed="8"/>
        <rFont val="Arial"/>
        <family val="2"/>
      </rPr>
      <t>1)</t>
    </r>
  </si>
  <si>
    <r>
      <t>Област образовања</t>
    </r>
    <r>
      <rPr>
        <vertAlign val="superscript"/>
        <sz val="10"/>
        <color indexed="8"/>
        <rFont val="Arial"/>
        <family val="2"/>
      </rPr>
      <t>1)</t>
    </r>
  </si>
  <si>
    <r>
      <t>1)</t>
    </r>
    <r>
      <rPr>
        <sz val="8"/>
        <rFont val="Arial"/>
        <family val="2"/>
      </rPr>
      <t xml:space="preserve"> 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Универзитета у Источном Сарајеву у складу са посебним уговором.</t>
    </r>
  </si>
  <si>
    <r>
      <t xml:space="preserve">4) </t>
    </r>
    <r>
      <rPr>
        <sz val="8"/>
        <rFont val="Arial"/>
        <family val="2"/>
      </rPr>
      <t>Закон о високом образовању (Службени гласник Републике Српске, бр. 73/10, 104/11 , 84/12, 108/13, 44/15 и 90/16) не односи се на теолошке факултете, високе теолошке школе и теолошке академије и Високу школу унутрашњих послова. Наведене високошколске установе и високе школе могу бити у саставу универзитета, што се регулише посебним уговором. За академска питања тих високошколскох установа и високих школа надлежан је сенат универзитета.
На основу уговора између Универзитета у Бањој Луци и Министарства унутрашњих послова Републике Српске, Висока школа унутрашњих послова постала је придружена чланица Универзитета у Бањој Луци. Висока школа унутрашњих послова од школске 2017/2018. године трансформисана је у Факултет безбједносних наука, организациону јединицу Универзитета у Бањој Луци. 
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Универзитета у Источном Сарајеву у складу са посебним уговором.</t>
    </r>
  </si>
  <si>
    <r>
      <t xml:space="preserve">1) </t>
    </r>
    <r>
      <rPr>
        <sz val="8"/>
        <rFont val="Arial"/>
        <family val="2"/>
      </rPr>
      <t>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Универзитета у Источном Сарајеву у складу са посебним уговором.</t>
    </r>
  </si>
  <si>
    <t>2018/2019</t>
  </si>
  <si>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Од школске 2017/2018. године, подаци су приказани у складу са Међународном стандардном класификацијом образовања: Подручја образовања и оспособљавања 2013 (ISCED-F 2013).</t>
    </r>
  </si>
  <si>
    <r>
      <rPr>
        <vertAlign val="superscript"/>
        <sz val="9"/>
        <color theme="1"/>
        <rFont val="Arial Narrow"/>
        <family val="2"/>
        <charset val="238"/>
      </rPr>
      <t>1)</t>
    </r>
    <r>
      <rPr>
        <sz val="9"/>
        <color theme="1"/>
        <rFont val="Arial Narrow"/>
        <family val="2"/>
        <charset val="238"/>
      </rPr>
      <t xml:space="preserve"> Подаци су приказани у складу са Међународном стандардном класификацијом образовања: Подручја образовања и оспособљавања 2013 (ISCED-F 2013).</t>
    </r>
  </si>
  <si>
    <t>Друштвене науке, новинарство и информације</t>
  </si>
  <si>
    <t>Студенти ослобођени плаћања</t>
  </si>
  <si>
    <t>Средње образовање/општи програм</t>
  </si>
  <si>
    <t>2019/2020</t>
  </si>
  <si>
    <t>Ученици на почетку школске 2019/2020. године</t>
  </si>
  <si>
    <t>Ученици који су завршили школу - крај 2019/2020. године</t>
  </si>
  <si>
    <t>Језик се учи као други:</t>
  </si>
  <si>
    <t>Језик се учи као први:</t>
  </si>
  <si>
    <t>Остали језици</t>
  </si>
  <si>
    <t>Укупан број ученика</t>
  </si>
  <si>
    <t>24.6. Ученици основних школа према учењу страног језика на почетку школске године</t>
  </si>
  <si>
    <t>Ученици који не уче страни језик</t>
  </si>
  <si>
    <t xml:space="preserve">24.31. Запослени у домовима ученика и студентским домовима </t>
  </si>
  <si>
    <t>24.30. Студентски домови, корисници по полу и врсти школе коју похађају</t>
  </si>
  <si>
    <t>24.29. Домови ученика, корисници по полу и врсти школе коју похађају</t>
  </si>
  <si>
    <t>24.28. Домови ученика и студентски домови, корисници по полу и врсти школе коју похађају</t>
  </si>
  <si>
    <t>24.27. Наставно особље према облику својине високошколске установе</t>
  </si>
  <si>
    <t>24.26. Магистри наука, мастери, специјалисти и доктори наука према научној области, 2020.</t>
  </si>
  <si>
    <t xml:space="preserve">24.25. Магистри наука, мастери, специјалисти и доктори наука </t>
  </si>
  <si>
    <t>24.24. Докторaнти према полу и годинама старости у школској 2019/2020. години</t>
  </si>
  <si>
    <t>24.23. Уписани на магистарске, мастер и специјалистичке студије према полу и годинама старости у школској 2019/2020. години</t>
  </si>
  <si>
    <t>24.22. Уписани на докторске студије и пријављене докторске дисертације по високошколским установама</t>
  </si>
  <si>
    <t>24.20. Уписани на магистарске, мастер и специјалистичке студије и докторанти – особе у поступку стицања звања доктора наука</t>
  </si>
  <si>
    <t>24.19. Дипломирани студенти према облику својине високошколске установе</t>
  </si>
  <si>
    <t>24.18. Дипломирани студенти према полу и области образовања</t>
  </si>
  <si>
    <t>24.17. Уписани студенти према облику својине високошколске установе</t>
  </si>
  <si>
    <t>24.16. Уписани студенти према начину финансирања и области образовања у школској 2019/2020. години</t>
  </si>
  <si>
    <t>24.15. Уписани студенти према полу и области образовања</t>
  </si>
  <si>
    <t>24.14. Уписани студенти по старости, полу, начину студирања, години студија и старости у школској 2019/2020. години</t>
  </si>
  <si>
    <t>24.13. Уписани студенти по годинама студија и апсолвенти</t>
  </si>
  <si>
    <t>24.12. Уписани студенти и наставно особље по високошколским установама</t>
  </si>
  <si>
    <t xml:space="preserve">24.11. Високошколске установе </t>
  </si>
  <si>
    <t>24.10. Ученици средњих школа према учењу страног језика на почетку школске године</t>
  </si>
  <si>
    <t>24.9. Ученици средњих школа по пољима образовања, почетак и крај школске 2019/2020. године</t>
  </si>
  <si>
    <t>24.8. Средње школе, одјељења, ученици по полу, нивоима и наставно особље на почетку школске године</t>
  </si>
  <si>
    <t>Ученици који уче један страни језик</t>
  </si>
  <si>
    <t>Ученици који уче два странa језика</t>
  </si>
  <si>
    <t>24.7. Број нижих музичких школа, ученика по полу и наставно особље по полу на почетку школске године</t>
  </si>
  <si>
    <r>
      <t>Број запослених</t>
    </r>
    <r>
      <rPr>
        <vertAlign val="superscript"/>
        <sz val="9"/>
        <color rgb="FF000000"/>
        <rFont val="Arial"/>
        <family val="2"/>
      </rPr>
      <t>1)</t>
    </r>
  </si>
  <si>
    <t>Енглески језик</t>
  </si>
  <si>
    <t>Њемачки језик</t>
  </si>
  <si>
    <t>Руски језик</t>
  </si>
  <si>
    <t>Француски језик</t>
  </si>
  <si>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Начин разврставања запослених  у предшколским установама промијењен је од школске 2009/2010. године на основу Закона о предшколском образовању и васпитању (Службени гласник Републике Српске бр. 119/08) </t>
    </r>
  </si>
  <si>
    <r>
      <rPr>
        <vertAlign val="superscript"/>
        <sz val="8"/>
        <rFont val="Arial"/>
        <family val="2"/>
      </rPr>
      <t>6)</t>
    </r>
    <r>
      <rPr>
        <sz val="8"/>
        <rFont val="Arial"/>
        <family val="2"/>
      </rPr>
      <t xml:space="preserve"> У школској години 2010/2011.  у остале више и високе школе укључене су Виша пословна школа, Висока школа за предузетништво и бизнис, Висока школа за пословни менаџмент и Висока школа Доситеј. Од школске 2011/2012. године у остале више и високе школе укључене су Виша пословна школа, Висока школа за пословни менаџмент и Висока школа Доситеј. Oд школске 2012/2013. године у остале више и високе школе укључене су Висока школа за пословни менаџмент и Висока школа Доситеј. Од школске 2012/2013. године у остале више и високе школе укључене су Висока школа за пословни менаџмент и Висока школа Доситеј. Од школске 2015/2016. године у остале више и високе школе укључене су Висока школа за пословни менаџмент, Висока школа Доситеј и Висока медицинска школа здравства. Од школске 2016/2017. године Висока школа Доситеј промијенила је назив у Висока школа за информационе технологије, економију и предузетништво.</t>
    </r>
  </si>
  <si>
    <t>24.21. Уписани на магистарске, мастер и специјалистичке студије по високошколским установама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</si>
</sst>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"/>
    <numFmt numFmtId="165" formatCode="0.00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vertAlign val="superscript"/>
      <sz val="9"/>
      <color indexed="8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name val="Arial"/>
      <family val="2"/>
    </font>
    <font>
      <u/>
      <sz val="11"/>
      <color indexed="12"/>
      <name val="Calibri"/>
      <family val="2"/>
    </font>
    <font>
      <sz val="9"/>
      <color indexed="8"/>
      <name val="Arial"/>
      <family val="2"/>
    </font>
    <font>
      <b/>
      <u/>
      <sz val="7"/>
      <color indexed="12"/>
      <name val="Arial"/>
      <family val="2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9"/>
      <color indexed="12"/>
      <name val="Arial"/>
      <family val="2"/>
    </font>
    <font>
      <sz val="8"/>
      <name val="Calibri"/>
      <family val="2"/>
    </font>
    <font>
      <vertAlign val="superscript"/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sz val="11"/>
      <color indexed="8"/>
      <name val="Calibri"/>
      <family val="2"/>
      <charset val="238"/>
    </font>
    <font>
      <b/>
      <u/>
      <sz val="7"/>
      <color indexed="12"/>
      <name val="Arial"/>
      <family val="2"/>
    </font>
    <font>
      <sz val="7"/>
      <color indexed="8"/>
      <name val="Arial Narrow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indexed="18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theme="1"/>
      <name val="Arial Narrow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b/>
      <u/>
      <sz val="7"/>
      <color theme="1"/>
      <name val="Arial"/>
      <family val="2"/>
    </font>
    <font>
      <vertAlign val="superscript"/>
      <sz val="10"/>
      <color theme="1"/>
      <name val="Arial"/>
      <family val="2"/>
    </font>
    <font>
      <b/>
      <u/>
      <sz val="9"/>
      <color indexed="12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 Narrow"/>
      <family val="2"/>
      <charset val="238"/>
    </font>
    <font>
      <vertAlign val="superscript"/>
      <sz val="9"/>
      <color theme="1"/>
      <name val="Arial Narrow"/>
      <family val="2"/>
      <charset val="238"/>
    </font>
    <font>
      <sz val="11"/>
      <color indexed="8"/>
      <name val="Calibri"/>
      <family val="2"/>
    </font>
    <font>
      <vertAlign val="superscript"/>
      <sz val="9"/>
      <color theme="1"/>
      <name val="Arial"/>
      <family val="2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vertAlign val="superscript"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16" fillId="0" borderId="0" applyNumberFormat="0" applyFont="0" applyFill="0" applyBorder="0" applyAlignment="0" applyProtection="0">
      <alignment vertical="top"/>
      <protection locked="0"/>
    </xf>
    <xf numFmtId="0" fontId="40" fillId="0" borderId="0"/>
    <xf numFmtId="0" fontId="9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</cellStyleXfs>
  <cellXfs count="397">
    <xf numFmtId="0" fontId="0" fillId="0" borderId="0" xfId="0"/>
    <xf numFmtId="0" fontId="4" fillId="0" borderId="0" xfId="0" applyFont="1" applyFill="1"/>
    <xf numFmtId="0" fontId="17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Border="1"/>
    <xf numFmtId="0" fontId="18" fillId="0" borderId="0" xfId="1" applyFont="1" applyAlignment="1" applyProtection="1">
      <alignment horizontal="right"/>
    </xf>
    <xf numFmtId="0" fontId="17" fillId="0" borderId="0" xfId="0" applyFont="1" applyBorder="1" applyAlignment="1">
      <alignment vertical="center"/>
    </xf>
    <xf numFmtId="0" fontId="19" fillId="0" borderId="0" xfId="0" applyFont="1" applyAlignment="1">
      <alignment horizontal="left" indent="2"/>
    </xf>
    <xf numFmtId="0" fontId="17" fillId="0" borderId="0" xfId="0" applyFont="1" applyAlignment="1">
      <alignment horizontal="right"/>
    </xf>
    <xf numFmtId="1" fontId="20" fillId="0" borderId="0" xfId="0" applyNumberFormat="1" applyFont="1" applyAlignment="1">
      <alignment horizontal="right" wrapText="1"/>
    </xf>
    <xf numFmtId="1" fontId="20" fillId="0" borderId="0" xfId="0" applyNumberFormat="1" applyFont="1" applyAlignment="1">
      <alignment horizontal="right"/>
    </xf>
    <xf numFmtId="0" fontId="21" fillId="0" borderId="0" xfId="0" applyFont="1" applyBorder="1" applyAlignment="1">
      <alignment horizontal="left"/>
    </xf>
    <xf numFmtId="0" fontId="17" fillId="0" borderId="0" xfId="0" applyFont="1" applyBorder="1" applyAlignment="1">
      <alignment horizontal="right"/>
    </xf>
    <xf numFmtId="1" fontId="20" fillId="0" borderId="0" xfId="0" applyNumberFormat="1" applyFont="1" applyBorder="1" applyAlignment="1">
      <alignment horizontal="right"/>
    </xf>
    <xf numFmtId="1" fontId="23" fillId="0" borderId="0" xfId="0" applyNumberFormat="1" applyFont="1"/>
    <xf numFmtId="1" fontId="22" fillId="0" borderId="0" xfId="0" applyNumberFormat="1" applyFont="1"/>
    <xf numFmtId="0" fontId="17" fillId="0" borderId="0" xfId="0" applyFont="1" applyAlignment="1">
      <alignment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1" fontId="22" fillId="0" borderId="3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center" vertical="center" wrapText="1"/>
    </xf>
    <xf numFmtId="1" fontId="22" fillId="0" borderId="4" xfId="0" applyNumberFormat="1" applyFont="1" applyBorder="1" applyAlignment="1">
      <alignment horizontal="center" vertical="center" wrapText="1"/>
    </xf>
    <xf numFmtId="1" fontId="22" fillId="0" borderId="6" xfId="0" applyNumberFormat="1" applyFont="1" applyBorder="1" applyAlignment="1">
      <alignment horizontal="center"/>
    </xf>
    <xf numFmtId="1" fontId="22" fillId="0" borderId="7" xfId="0" applyNumberFormat="1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/>
    </xf>
    <xf numFmtId="1" fontId="22" fillId="0" borderId="6" xfId="0" applyNumberFormat="1" applyFont="1" applyBorder="1" applyAlignment="1">
      <alignment wrapText="1"/>
    </xf>
    <xf numFmtId="1" fontId="24" fillId="0" borderId="0" xfId="0" applyNumberFormat="1" applyFont="1" applyBorder="1" applyAlignment="1">
      <alignment horizontal="right"/>
    </xf>
    <xf numFmtId="1" fontId="24" fillId="0" borderId="6" xfId="0" applyNumberFormat="1" applyFont="1" applyBorder="1" applyAlignment="1">
      <alignment horizontal="left" wrapText="1" indent="1"/>
    </xf>
    <xf numFmtId="1" fontId="24" fillId="0" borderId="2" xfId="0" applyNumberFormat="1" applyFont="1" applyBorder="1" applyAlignment="1">
      <alignment horizontal="center" vertical="center" wrapText="1"/>
    </xf>
    <xf numFmtId="1" fontId="24" fillId="0" borderId="6" xfId="0" applyNumberFormat="1" applyFont="1" applyBorder="1" applyAlignment="1">
      <alignment horizontal="center" wrapText="1"/>
    </xf>
    <xf numFmtId="1" fontId="22" fillId="0" borderId="0" xfId="0" applyNumberFormat="1" applyFont="1" applyBorder="1" applyAlignment="1">
      <alignment vertical="center" wrapText="1"/>
    </xf>
    <xf numFmtId="1" fontId="24" fillId="0" borderId="2" xfId="0" applyNumberFormat="1" applyFont="1" applyBorder="1" applyAlignment="1">
      <alignment horizontal="center" vertical="center"/>
    </xf>
    <xf numFmtId="1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1" fontId="22" fillId="0" borderId="8" xfId="0" applyNumberFormat="1" applyFont="1" applyBorder="1" applyAlignment="1">
      <alignment horizontal="center" vertical="center" wrapText="1"/>
    </xf>
    <xf numFmtId="1" fontId="24" fillId="0" borderId="6" xfId="0" applyNumberFormat="1" applyFont="1" applyBorder="1" applyAlignment="1">
      <alignment wrapText="1"/>
    </xf>
    <xf numFmtId="1" fontId="25" fillId="0" borderId="0" xfId="1" applyNumberFormat="1" applyFont="1" applyFill="1" applyAlignment="1" applyProtection="1"/>
    <xf numFmtId="1" fontId="17" fillId="0" borderId="0" xfId="0" applyNumberFormat="1" applyFont="1"/>
    <xf numFmtId="1" fontId="19" fillId="0" borderId="0" xfId="0" applyNumberFormat="1" applyFont="1"/>
    <xf numFmtId="0" fontId="26" fillId="0" borderId="0" xfId="1" applyFont="1" applyAlignment="1" applyProtection="1">
      <alignment horizontal="right"/>
    </xf>
    <xf numFmtId="1" fontId="17" fillId="0" borderId="1" xfId="0" applyNumberFormat="1" applyFont="1" applyBorder="1" applyAlignment="1">
      <alignment horizontal="center"/>
    </xf>
    <xf numFmtId="1" fontId="17" fillId="0" borderId="7" xfId="0" applyNumberFormat="1" applyFont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vertical="center" wrapText="1"/>
    </xf>
    <xf numFmtId="1" fontId="17" fillId="0" borderId="6" xfId="0" applyNumberFormat="1" applyFont="1" applyBorder="1" applyAlignment="1">
      <alignment horizontal="center"/>
    </xf>
    <xf numFmtId="1" fontId="14" fillId="0" borderId="0" xfId="0" applyNumberFormat="1" applyFont="1" applyAlignment="1">
      <alignment horizontal="right"/>
    </xf>
    <xf numFmtId="0" fontId="14" fillId="0" borderId="0" xfId="0" applyFont="1"/>
    <xf numFmtId="1" fontId="14" fillId="0" borderId="6" xfId="0" applyNumberFormat="1" applyFont="1" applyBorder="1" applyAlignment="1">
      <alignment wrapText="1"/>
    </xf>
    <xf numFmtId="1" fontId="23" fillId="0" borderId="5" xfId="0" applyNumberFormat="1" applyFont="1" applyBorder="1" applyAlignment="1">
      <alignment wrapText="1"/>
    </xf>
    <xf numFmtId="1" fontId="23" fillId="0" borderId="6" xfId="0" applyNumberFormat="1" applyFont="1" applyBorder="1" applyAlignment="1">
      <alignment wrapText="1"/>
    </xf>
    <xf numFmtId="1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0" xfId="0" applyFont="1"/>
    <xf numFmtId="0" fontId="41" fillId="0" borderId="0" xfId="0" applyFont="1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42" fillId="0" borderId="9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2" fillId="0" borderId="0" xfId="0" applyFont="1" applyBorder="1" applyAlignment="1">
      <alignment vertical="center"/>
    </xf>
    <xf numFmtId="0" fontId="41" fillId="0" borderId="0" xfId="0" applyFont="1" applyBorder="1"/>
    <xf numFmtId="0" fontId="10" fillId="0" borderId="0" xfId="0" applyFont="1" applyBorder="1"/>
    <xf numFmtId="1" fontId="6" fillId="0" borderId="0" xfId="0" applyNumberFormat="1" applyFont="1"/>
    <xf numFmtId="0" fontId="44" fillId="0" borderId="0" xfId="0" applyFont="1" applyBorder="1" applyAlignment="1">
      <alignment horizontal="left"/>
    </xf>
    <xf numFmtId="0" fontId="45" fillId="0" borderId="0" xfId="0" applyFont="1" applyBorder="1" applyAlignment="1">
      <alignment horizontal="center"/>
    </xf>
    <xf numFmtId="0" fontId="45" fillId="0" borderId="0" xfId="0" applyFont="1"/>
    <xf numFmtId="0" fontId="46" fillId="0" borderId="0" xfId="0" applyFont="1"/>
    <xf numFmtId="0" fontId="45" fillId="0" borderId="0" xfId="0" applyFont="1" applyAlignment="1">
      <alignment vertical="center"/>
    </xf>
    <xf numFmtId="0" fontId="45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4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 applyBorder="1" applyAlignment="1"/>
    <xf numFmtId="1" fontId="7" fillId="0" borderId="0" xfId="0" applyNumberFormat="1" applyFont="1" applyBorder="1" applyAlignment="1">
      <alignment horizontal="right"/>
    </xf>
    <xf numFmtId="0" fontId="10" fillId="0" borderId="6" xfId="0" applyFont="1" applyBorder="1" applyAlignment="1">
      <alignment wrapText="1"/>
    </xf>
    <xf numFmtId="0" fontId="45" fillId="0" borderId="5" xfId="0" applyNumberFormat="1" applyFont="1" applyBorder="1" applyAlignment="1">
      <alignment wrapText="1"/>
    </xf>
    <xf numFmtId="0" fontId="45" fillId="0" borderId="0" xfId="0" applyFont="1" applyAlignment="1">
      <alignment horizontal="right"/>
    </xf>
    <xf numFmtId="0" fontId="45" fillId="0" borderId="0" xfId="0" applyFont="1" applyBorder="1" applyAlignment="1">
      <alignment horizontal="right"/>
    </xf>
    <xf numFmtId="0" fontId="47" fillId="0" borderId="0" xfId="0" applyFont="1"/>
    <xf numFmtId="0" fontId="42" fillId="0" borderId="1" xfId="0" applyFont="1" applyBorder="1" applyAlignment="1">
      <alignment vertical="center"/>
    </xf>
    <xf numFmtId="0" fontId="5" fillId="0" borderId="0" xfId="0" applyFont="1"/>
    <xf numFmtId="1" fontId="7" fillId="0" borderId="6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 indent="1"/>
    </xf>
    <xf numFmtId="1" fontId="20" fillId="0" borderId="0" xfId="0" applyNumberFormat="1" applyFont="1" applyFill="1" applyAlignment="1">
      <alignment horizontal="right"/>
    </xf>
    <xf numFmtId="1" fontId="20" fillId="0" borderId="0" xfId="0" applyNumberFormat="1" applyFont="1" applyFill="1" applyAlignment="1">
      <alignment horizontal="right" wrapText="1"/>
    </xf>
    <xf numFmtId="1" fontId="10" fillId="0" borderId="0" xfId="0" applyNumberFormat="1" applyFont="1" applyAlignment="1">
      <alignment horizontal="right"/>
    </xf>
    <xf numFmtId="0" fontId="45" fillId="0" borderId="0" xfId="0" applyFont="1" applyAlignment="1"/>
    <xf numFmtId="0" fontId="45" fillId="0" borderId="0" xfId="0" applyFont="1" applyBorder="1" applyAlignment="1"/>
    <xf numFmtId="1" fontId="10" fillId="0" borderId="0" xfId="0" applyNumberFormat="1" applyFont="1" applyBorder="1" applyAlignment="1">
      <alignment horizontal="right" wrapText="1"/>
    </xf>
    <xf numFmtId="1" fontId="10" fillId="0" borderId="0" xfId="0" applyNumberFormat="1" applyFont="1" applyBorder="1" applyAlignment="1">
      <alignment wrapText="1"/>
    </xf>
    <xf numFmtId="1" fontId="10" fillId="0" borderId="6" xfId="0" applyNumberFormat="1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" fontId="14" fillId="0" borderId="0" xfId="0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right"/>
    </xf>
    <xf numFmtId="1" fontId="31" fillId="0" borderId="0" xfId="0" applyNumberFormat="1" applyFont="1"/>
    <xf numFmtId="0" fontId="31" fillId="0" borderId="0" xfId="0" applyFont="1" applyAlignment="1">
      <alignment horizontal="left" indent="2"/>
    </xf>
    <xf numFmtId="1" fontId="31" fillId="0" borderId="11" xfId="0" applyNumberFormat="1" applyFont="1" applyBorder="1" applyAlignment="1">
      <alignment horizontal="centerContinuous" vertical="center"/>
    </xf>
    <xf numFmtId="1" fontId="31" fillId="0" borderId="6" xfId="0" applyNumberFormat="1" applyFont="1" applyBorder="1"/>
    <xf numFmtId="1" fontId="13" fillId="0" borderId="6" xfId="0" applyNumberFormat="1" applyFont="1" applyBorder="1" applyAlignment="1">
      <alignment horizontal="left" indent="1"/>
    </xf>
    <xf numFmtId="1" fontId="31" fillId="0" borderId="0" xfId="0" applyNumberFormat="1" applyFont="1" applyBorder="1" applyAlignment="1">
      <alignment horizontal="centerContinuous" vertical="center"/>
    </xf>
    <xf numFmtId="1" fontId="31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45" fillId="0" borderId="0" xfId="0" applyFont="1" applyAlignment="1">
      <alignment vertical="top"/>
    </xf>
    <xf numFmtId="49" fontId="48" fillId="0" borderId="6" xfId="0" applyNumberFormat="1" applyFont="1" applyBorder="1" applyAlignment="1">
      <alignment horizontal="left" inden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5" fillId="0" borderId="0" xfId="8" applyFont="1"/>
    <xf numFmtId="0" fontId="44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/>
    </xf>
    <xf numFmtId="0" fontId="45" fillId="0" borderId="1" xfId="0" applyFont="1" applyBorder="1" applyAlignment="1">
      <alignment vertical="center"/>
    </xf>
    <xf numFmtId="1" fontId="10" fillId="0" borderId="7" xfId="0" applyNumberFormat="1" applyFont="1" applyBorder="1" applyAlignment="1">
      <alignment horizontal="center" vertical="center" wrapText="1"/>
    </xf>
    <xf numFmtId="0" fontId="45" fillId="0" borderId="6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1" fontId="20" fillId="0" borderId="6" xfId="0" applyNumberFormat="1" applyFont="1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3" fillId="0" borderId="6" xfId="0" applyFont="1" applyBorder="1" applyAlignment="1"/>
    <xf numFmtId="0" fontId="13" fillId="0" borderId="6" xfId="0" applyFont="1" applyBorder="1" applyAlignment="1">
      <alignment wrapText="1"/>
    </xf>
    <xf numFmtId="0" fontId="49" fillId="0" borderId="0" xfId="0" applyFont="1" applyAlignment="1"/>
    <xf numFmtId="1" fontId="22" fillId="0" borderId="12" xfId="0" applyNumberFormat="1" applyFont="1" applyBorder="1" applyAlignment="1">
      <alignment horizontal="center" vertical="center" wrapText="1"/>
    </xf>
    <xf numFmtId="1" fontId="22" fillId="0" borderId="13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wrapText="1"/>
    </xf>
    <xf numFmtId="0" fontId="5" fillId="0" borderId="0" xfId="0" applyFont="1" applyBorder="1"/>
    <xf numFmtId="0" fontId="14" fillId="0" borderId="0" xfId="0" applyFont="1" applyBorder="1" applyAlignment="1"/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1" fontId="14" fillId="0" borderId="0" xfId="0" applyNumberFormat="1" applyFont="1" applyAlignment="1"/>
    <xf numFmtId="0" fontId="45" fillId="0" borderId="0" xfId="8" applyFont="1" applyAlignment="1">
      <alignment horizontal="right"/>
    </xf>
    <xf numFmtId="0" fontId="30" fillId="0" borderId="0" xfId="0" applyFont="1"/>
    <xf numFmtId="0" fontId="17" fillId="0" borderId="6" xfId="0" applyFont="1" applyBorder="1"/>
    <xf numFmtId="0" fontId="10" fillId="0" borderId="0" xfId="0" applyFont="1" applyAlignment="1">
      <alignment horizontal="center"/>
    </xf>
    <xf numFmtId="1" fontId="50" fillId="0" borderId="8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34" fillId="0" borderId="0" xfId="0" applyFont="1" applyFill="1" applyBorder="1"/>
    <xf numFmtId="0" fontId="17" fillId="0" borderId="0" xfId="0" applyFont="1" applyFill="1" applyAlignment="1">
      <alignment vertical="center"/>
    </xf>
    <xf numFmtId="0" fontId="17" fillId="0" borderId="0" xfId="0" applyFont="1" applyFill="1"/>
    <xf numFmtId="0" fontId="40" fillId="0" borderId="0" xfId="13"/>
    <xf numFmtId="0" fontId="29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right"/>
    </xf>
    <xf numFmtId="1" fontId="6" fillId="0" borderId="0" xfId="0" applyNumberFormat="1" applyFont="1" applyFill="1"/>
    <xf numFmtId="1" fontId="22" fillId="0" borderId="0" xfId="0" applyNumberFormat="1" applyFont="1" applyFill="1"/>
    <xf numFmtId="1" fontId="50" fillId="0" borderId="8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left" indent="1"/>
    </xf>
    <xf numFmtId="1" fontId="13" fillId="0" borderId="6" xfId="0" applyNumberFormat="1" applyFont="1" applyBorder="1" applyAlignment="1">
      <alignment horizontal="center"/>
    </xf>
    <xf numFmtId="0" fontId="0" fillId="0" borderId="0" xfId="0" applyBorder="1"/>
    <xf numFmtId="0" fontId="51" fillId="0" borderId="0" xfId="0" applyFont="1" applyBorder="1"/>
    <xf numFmtId="0" fontId="45" fillId="0" borderId="2" xfId="0" applyNumberFormat="1" applyFont="1" applyBorder="1" applyAlignment="1">
      <alignment horizontal="center" vertical="center" wrapText="1"/>
    </xf>
    <xf numFmtId="1" fontId="19" fillId="0" borderId="0" xfId="0" applyNumberFormat="1" applyFont="1" applyFill="1" applyBorder="1"/>
    <xf numFmtId="0" fontId="45" fillId="0" borderId="0" xfId="0" applyFont="1" applyFill="1" applyBorder="1"/>
    <xf numFmtId="0" fontId="45" fillId="0" borderId="0" xfId="0" applyFont="1" applyFill="1" applyBorder="1" applyAlignment="1">
      <alignment horizontal="right"/>
    </xf>
    <xf numFmtId="0" fontId="45" fillId="0" borderId="0" xfId="0" applyFont="1" applyFill="1" applyBorder="1" applyAlignment="1">
      <alignment horizontal="right" wrapText="1"/>
    </xf>
    <xf numFmtId="0" fontId="52" fillId="0" borderId="0" xfId="0" applyFont="1" applyFill="1" applyBorder="1"/>
    <xf numFmtId="0" fontId="45" fillId="0" borderId="2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44" fillId="0" borderId="5" xfId="0" applyNumberFormat="1" applyFont="1" applyFill="1" applyBorder="1" applyAlignment="1"/>
    <xf numFmtId="0" fontId="45" fillId="0" borderId="6" xfId="0" applyFont="1" applyFill="1" applyBorder="1" applyAlignment="1">
      <alignment wrapText="1"/>
    </xf>
    <xf numFmtId="0" fontId="45" fillId="0" borderId="6" xfId="0" applyFont="1" applyFill="1" applyBorder="1" applyAlignment="1"/>
    <xf numFmtId="0" fontId="44" fillId="0" borderId="6" xfId="0" applyFont="1" applyFill="1" applyBorder="1" applyAlignment="1"/>
    <xf numFmtId="0" fontId="35" fillId="0" borderId="0" xfId="1" applyFont="1" applyAlignment="1" applyProtection="1">
      <alignment horizontal="right"/>
    </xf>
    <xf numFmtId="0" fontId="52" fillId="0" borderId="1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/>
    </xf>
    <xf numFmtId="0" fontId="52" fillId="0" borderId="6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45" fillId="0" borderId="1" xfId="0" applyFont="1" applyFill="1" applyBorder="1" applyAlignment="1">
      <alignment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48" fillId="0" borderId="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left" wrapText="1"/>
    </xf>
    <xf numFmtId="1" fontId="10" fillId="0" borderId="0" xfId="0" applyNumberFormat="1" applyFont="1" applyBorder="1" applyAlignment="1">
      <alignment horizontal="right"/>
    </xf>
    <xf numFmtId="1" fontId="6" fillId="0" borderId="6" xfId="0" applyNumberFormat="1" applyFont="1" applyBorder="1" applyAlignment="1">
      <alignment horizontal="left"/>
    </xf>
    <xf numFmtId="1" fontId="6" fillId="0" borderId="6" xfId="0" applyNumberFormat="1" applyFont="1" applyBorder="1" applyAlignment="1">
      <alignment horizontal="left" wrapText="1"/>
    </xf>
    <xf numFmtId="0" fontId="10" fillId="0" borderId="0" xfId="0" applyFont="1" applyBorder="1" applyAlignment="1"/>
    <xf numFmtId="1" fontId="7" fillId="0" borderId="6" xfId="0" applyNumberFormat="1" applyFont="1" applyBorder="1" applyAlignment="1">
      <alignment horizontal="left" wrapText="1" indent="1"/>
    </xf>
    <xf numFmtId="1" fontId="7" fillId="0" borderId="6" xfId="0" applyNumberFormat="1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1" fontId="7" fillId="0" borderId="1" xfId="0" applyNumberFormat="1" applyFont="1" applyBorder="1" applyAlignment="1">
      <alignment horizontal="left" vertical="center" wrapText="1"/>
    </xf>
    <xf numFmtId="1" fontId="19" fillId="0" borderId="5" xfId="0" applyNumberFormat="1" applyFont="1" applyBorder="1" applyAlignment="1">
      <alignment horizontal="left" wrapText="1"/>
    </xf>
    <xf numFmtId="1" fontId="10" fillId="0" borderId="0" xfId="0" applyNumberFormat="1" applyFont="1" applyFill="1" applyBorder="1" applyAlignment="1">
      <alignment horizontal="right" wrapText="1"/>
    </xf>
    <xf numFmtId="1" fontId="19" fillId="0" borderId="6" xfId="0" applyNumberFormat="1" applyFont="1" applyBorder="1" applyAlignment="1">
      <alignment horizontal="left" wrapText="1"/>
    </xf>
    <xf numFmtId="1" fontId="10" fillId="0" borderId="0" xfId="0" applyNumberFormat="1" applyFont="1" applyBorder="1" applyAlignment="1"/>
    <xf numFmtId="1" fontId="10" fillId="0" borderId="0" xfId="0" applyNumberFormat="1" applyFont="1" applyFill="1" applyBorder="1" applyAlignment="1"/>
    <xf numFmtId="1" fontId="7" fillId="0" borderId="0" xfId="0" applyNumberFormat="1" applyFont="1" applyAlignment="1">
      <alignment horizontal="right"/>
    </xf>
    <xf numFmtId="1" fontId="7" fillId="0" borderId="0" xfId="0" applyNumberFormat="1" applyFont="1" applyFill="1" applyAlignment="1">
      <alignment horizontal="right"/>
    </xf>
    <xf numFmtId="1" fontId="7" fillId="0" borderId="0" xfId="0" applyNumberFormat="1" applyFont="1" applyFill="1" applyBorder="1" applyAlignment="1">
      <alignment horizontal="right"/>
    </xf>
    <xf numFmtId="0" fontId="17" fillId="0" borderId="0" xfId="0" applyFont="1" applyFill="1" applyBorder="1"/>
    <xf numFmtId="0" fontId="45" fillId="0" borderId="1" xfId="0" applyFont="1" applyFill="1" applyBorder="1" applyAlignment="1">
      <alignment wrapText="1"/>
    </xf>
    <xf numFmtId="0" fontId="53" fillId="0" borderId="7" xfId="0" applyFont="1" applyFill="1" applyBorder="1" applyAlignment="1">
      <alignment horizontal="center" vertical="center"/>
    </xf>
    <xf numFmtId="0" fontId="53" fillId="0" borderId="5" xfId="0" applyFont="1" applyBorder="1" applyAlignment="1">
      <alignment wrapText="1"/>
    </xf>
    <xf numFmtId="0" fontId="53" fillId="0" borderId="6" xfId="0" applyFont="1" applyBorder="1" applyAlignment="1">
      <alignment wrapText="1"/>
    </xf>
    <xf numFmtId="0" fontId="53" fillId="0" borderId="6" xfId="0" applyFont="1" applyBorder="1" applyAlignment="1">
      <alignment horizontal="left" wrapText="1" indent="1"/>
    </xf>
    <xf numFmtId="0" fontId="53" fillId="0" borderId="6" xfId="0" applyFont="1" applyBorder="1" applyAlignment="1">
      <alignment horizontal="left" wrapText="1" indent="3"/>
    </xf>
    <xf numFmtId="1" fontId="53" fillId="0" borderId="0" xfId="0" applyNumberFormat="1" applyFont="1" applyBorder="1" applyAlignment="1">
      <alignment horizontal="right"/>
    </xf>
    <xf numFmtId="1" fontId="53" fillId="0" borderId="0" xfId="0" applyNumberFormat="1" applyFont="1" applyBorder="1" applyAlignment="1">
      <alignment horizontal="right" wrapText="1"/>
    </xf>
    <xf numFmtId="0" fontId="45" fillId="0" borderId="1" xfId="0" applyFont="1" applyFill="1" applyBorder="1" applyAlignment="1">
      <alignment vertical="center" wrapText="1"/>
    </xf>
    <xf numFmtId="0" fontId="53" fillId="0" borderId="6" xfId="0" applyFont="1" applyFill="1" applyBorder="1" applyAlignment="1">
      <alignment wrapText="1"/>
    </xf>
    <xf numFmtId="0" fontId="53" fillId="0" borderId="6" xfId="0" applyFont="1" applyFill="1" applyBorder="1" applyAlignment="1">
      <alignment horizontal="left" wrapText="1" indent="1"/>
    </xf>
    <xf numFmtId="0" fontId="53" fillId="0" borderId="5" xfId="0" applyFont="1" applyFill="1" applyBorder="1" applyAlignment="1">
      <alignment wrapText="1"/>
    </xf>
    <xf numFmtId="49" fontId="48" fillId="0" borderId="4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/>
    <xf numFmtId="1" fontId="7" fillId="0" borderId="6" xfId="0" applyNumberFormat="1" applyFont="1" applyBorder="1" applyAlignment="1">
      <alignment horizontal="left" indent="1"/>
    </xf>
    <xf numFmtId="49" fontId="7" fillId="0" borderId="6" xfId="0" applyNumberFormat="1" applyFont="1" applyFill="1" applyBorder="1" applyAlignment="1">
      <alignment horizontal="left" indent="1"/>
    </xf>
    <xf numFmtId="1" fontId="37" fillId="0" borderId="6" xfId="0" applyNumberFormat="1" applyFont="1" applyBorder="1" applyAlignment="1">
      <alignment wrapText="1"/>
    </xf>
    <xf numFmtId="49" fontId="48" fillId="0" borderId="0" xfId="0" applyNumberFormat="1" applyFont="1" applyBorder="1" applyAlignment="1">
      <alignment horizontal="center"/>
    </xf>
    <xf numFmtId="0" fontId="45" fillId="0" borderId="4" xfId="0" applyFont="1" applyBorder="1" applyAlignment="1">
      <alignment horizontal="center" vertical="center" wrapText="1"/>
    </xf>
    <xf numFmtId="1" fontId="50" fillId="0" borderId="2" xfId="0" applyNumberFormat="1" applyFont="1" applyFill="1" applyBorder="1" applyAlignment="1">
      <alignment horizontal="center" vertical="center"/>
    </xf>
    <xf numFmtId="1" fontId="50" fillId="0" borderId="2" xfId="0" applyNumberFormat="1" applyFont="1" applyFill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1" xfId="0" applyFont="1" applyFill="1" applyBorder="1" applyAlignment="1">
      <alignment wrapText="1"/>
    </xf>
    <xf numFmtId="0" fontId="53" fillId="0" borderId="7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wrapText="1"/>
    </xf>
    <xf numFmtId="0" fontId="45" fillId="0" borderId="6" xfId="0" applyFont="1" applyFill="1" applyBorder="1" applyAlignment="1">
      <alignment horizontal="left" wrapText="1" indent="2"/>
    </xf>
    <xf numFmtId="0" fontId="45" fillId="0" borderId="6" xfId="0" applyFont="1" applyFill="1" applyBorder="1" applyAlignment="1">
      <alignment horizontal="left" wrapText="1" indent="4"/>
    </xf>
    <xf numFmtId="0" fontId="45" fillId="0" borderId="3" xfId="0" applyNumberFormat="1" applyFont="1" applyBorder="1" applyAlignment="1">
      <alignment horizontal="center" vertical="center" wrapText="1"/>
    </xf>
    <xf numFmtId="1" fontId="10" fillId="0" borderId="0" xfId="0" applyNumberFormat="1" applyFont="1" applyFill="1" applyAlignment="1">
      <alignment horizontal="right"/>
    </xf>
    <xf numFmtId="1" fontId="10" fillId="0" borderId="0" xfId="0" applyNumberFormat="1" applyFont="1" applyFill="1" applyAlignment="1">
      <alignment horizontal="right" wrapText="1"/>
    </xf>
    <xf numFmtId="0" fontId="45" fillId="0" borderId="0" xfId="0" applyFont="1" applyAlignment="1">
      <alignment horizontal="right" vertical="center"/>
    </xf>
    <xf numFmtId="0" fontId="54" fillId="0" borderId="0" xfId="1" applyFont="1" applyFill="1" applyAlignment="1" applyProtection="1">
      <alignment horizontal="right"/>
    </xf>
    <xf numFmtId="1" fontId="45" fillId="0" borderId="8" xfId="0" applyNumberFormat="1" applyFont="1" applyFill="1" applyBorder="1" applyAlignment="1">
      <alignment horizontal="center" vertical="center" wrapText="1"/>
    </xf>
    <xf numFmtId="1" fontId="45" fillId="0" borderId="0" xfId="0" applyNumberFormat="1" applyFont="1" applyFill="1" applyBorder="1" applyAlignment="1">
      <alignment horizontal="right"/>
    </xf>
    <xf numFmtId="0" fontId="52" fillId="0" borderId="0" xfId="0" applyFont="1" applyFill="1"/>
    <xf numFmtId="0" fontId="45" fillId="0" borderId="0" xfId="0" applyFont="1" applyFill="1"/>
    <xf numFmtId="0" fontId="45" fillId="0" borderId="4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42" fillId="0" borderId="0" xfId="0" applyFont="1"/>
    <xf numFmtId="0" fontId="42" fillId="0" borderId="5" xfId="0" applyFont="1" applyBorder="1"/>
    <xf numFmtId="0" fontId="42" fillId="0" borderId="6" xfId="0" applyFont="1" applyBorder="1"/>
    <xf numFmtId="0" fontId="45" fillId="0" borderId="4" xfId="0" applyFont="1" applyBorder="1" applyAlignment="1">
      <alignment horizontal="center" vertical="center" wrapText="1"/>
    </xf>
    <xf numFmtId="0" fontId="44" fillId="0" borderId="9" xfId="0" applyFont="1" applyBorder="1" applyAlignment="1">
      <alignment vertical="center"/>
    </xf>
    <xf numFmtId="0" fontId="45" fillId="0" borderId="9" xfId="0" applyFont="1" applyBorder="1" applyAlignment="1">
      <alignment vertical="center"/>
    </xf>
    <xf numFmtId="0" fontId="45" fillId="0" borderId="0" xfId="0" applyFont="1" applyBorder="1"/>
    <xf numFmtId="0" fontId="42" fillId="0" borderId="0" xfId="0" applyFont="1" applyBorder="1"/>
    <xf numFmtId="0" fontId="53" fillId="0" borderId="6" xfId="0" applyFont="1" applyBorder="1" applyAlignment="1">
      <alignment horizontal="left"/>
    </xf>
    <xf numFmtId="0" fontId="42" fillId="0" borderId="7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 wrapText="1"/>
    </xf>
    <xf numFmtId="0" fontId="13" fillId="0" borderId="0" xfId="0" applyFont="1"/>
    <xf numFmtId="1" fontId="50" fillId="0" borderId="0" xfId="0" applyNumberFormat="1" applyFont="1" applyFill="1" applyBorder="1" applyAlignment="1">
      <alignment horizontal="right"/>
    </xf>
    <xf numFmtId="0" fontId="7" fillId="0" borderId="0" xfId="0" applyFont="1" applyAlignment="1"/>
    <xf numFmtId="0" fontId="50" fillId="0" borderId="0" xfId="0" applyFont="1"/>
    <xf numFmtId="1" fontId="14" fillId="0" borderId="10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56" fillId="0" borderId="0" xfId="1" applyFont="1" applyAlignment="1" applyProtection="1">
      <alignment horizontal="right"/>
    </xf>
    <xf numFmtId="0" fontId="50" fillId="0" borderId="0" xfId="0" applyFont="1" applyBorder="1" applyAlignment="1">
      <alignment vertical="center"/>
    </xf>
    <xf numFmtId="0" fontId="48" fillId="0" borderId="0" xfId="0" applyFont="1" applyBorder="1" applyAlignment="1">
      <alignment horizontal="center" vertical="center" wrapText="1"/>
    </xf>
    <xf numFmtId="0" fontId="58" fillId="0" borderId="0" xfId="0" applyFont="1" applyAlignment="1">
      <alignment horizontal="left"/>
    </xf>
    <xf numFmtId="0" fontId="48" fillId="0" borderId="6" xfId="0" applyFont="1" applyBorder="1" applyAlignment="1"/>
    <xf numFmtId="1" fontId="0" fillId="0" borderId="0" xfId="0" applyNumberFormat="1"/>
    <xf numFmtId="1" fontId="42" fillId="0" borderId="0" xfId="0" applyNumberFormat="1" applyFont="1"/>
    <xf numFmtId="1" fontId="60" fillId="0" borderId="20" xfId="22" applyNumberFormat="1" applyFont="1" applyFill="1" applyBorder="1" applyAlignment="1">
      <alignment horizontal="right" wrapText="1"/>
    </xf>
    <xf numFmtId="0" fontId="50" fillId="0" borderId="0" xfId="0" applyFont="1" applyBorder="1" applyAlignment="1"/>
    <xf numFmtId="0" fontId="50" fillId="0" borderId="6" xfId="0" applyFont="1" applyBorder="1" applyAlignment="1"/>
    <xf numFmtId="0" fontId="48" fillId="0" borderId="0" xfId="0" applyFont="1" applyBorder="1" applyAlignment="1">
      <alignment horizontal="right" wrapText="1"/>
    </xf>
    <xf numFmtId="0" fontId="50" fillId="0" borderId="0" xfId="0" applyFont="1" applyBorder="1" applyAlignment="1">
      <alignment horizontal="right" wrapText="1"/>
    </xf>
    <xf numFmtId="0" fontId="48" fillId="0" borderId="0" xfId="0" applyFont="1" applyBorder="1" applyAlignment="1"/>
    <xf numFmtId="0" fontId="57" fillId="0" borderId="0" xfId="0" applyFont="1" applyBorder="1" applyAlignment="1">
      <alignment horizontal="right" wrapText="1"/>
    </xf>
    <xf numFmtId="0" fontId="45" fillId="0" borderId="4" xfId="0" applyFont="1" applyBorder="1" applyAlignment="1">
      <alignment horizontal="center" vertical="center" wrapText="1"/>
    </xf>
    <xf numFmtId="0" fontId="45" fillId="0" borderId="6" xfId="0" applyFont="1" applyBorder="1" applyAlignment="1"/>
    <xf numFmtId="1" fontId="45" fillId="0" borderId="0" xfId="0" applyNumberFormat="1" applyFont="1" applyAlignment="1">
      <alignment horizontal="right"/>
    </xf>
    <xf numFmtId="0" fontId="13" fillId="0" borderId="0" xfId="0" applyFont="1" applyAlignment="1">
      <alignment wrapText="1"/>
    </xf>
    <xf numFmtId="0" fontId="45" fillId="0" borderId="0" xfId="0" applyFont="1" applyAlignment="1">
      <alignment horizontal="left"/>
    </xf>
    <xf numFmtId="0" fontId="45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7" fillId="0" borderId="4" xfId="1" applyNumberFormat="1" applyFont="1" applyBorder="1" applyAlignment="1" applyProtection="1">
      <alignment horizontal="centerContinuous" vertical="center" wrapText="1"/>
    </xf>
    <xf numFmtId="0" fontId="7" fillId="0" borderId="14" xfId="1" applyNumberFormat="1" applyFont="1" applyBorder="1" applyAlignment="1" applyProtection="1">
      <alignment horizontal="centerContinuous" vertical="center" wrapText="1"/>
    </xf>
    <xf numFmtId="1" fontId="52" fillId="0" borderId="0" xfId="0" applyNumberFormat="1" applyFont="1" applyFill="1" applyBorder="1" applyAlignment="1">
      <alignment horizontal="right" wrapText="1"/>
    </xf>
    <xf numFmtId="1" fontId="17" fillId="0" borderId="0" xfId="0" applyNumberFormat="1" applyFont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1" fontId="37" fillId="0" borderId="0" xfId="0" applyNumberFormat="1" applyFont="1" applyBorder="1" applyAlignment="1">
      <alignment horizontal="center" vertical="center" wrapText="1"/>
    </xf>
    <xf numFmtId="1" fontId="1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165" fontId="20" fillId="0" borderId="0" xfId="0" applyNumberFormat="1" applyFont="1" applyAlignment="1">
      <alignment horizontal="right"/>
    </xf>
    <xf numFmtId="1" fontId="14" fillId="0" borderId="6" xfId="0" applyNumberFormat="1" applyFont="1" applyBorder="1" applyAlignment="1"/>
    <xf numFmtId="0" fontId="50" fillId="0" borderId="0" xfId="0" applyFont="1" applyBorder="1" applyAlignment="1">
      <alignment horizontal="right"/>
    </xf>
    <xf numFmtId="0" fontId="50" fillId="0" borderId="0" xfId="0" applyFont="1" applyFill="1" applyBorder="1" applyAlignment="1">
      <alignment horizontal="right"/>
    </xf>
    <xf numFmtId="164" fontId="50" fillId="0" borderId="0" xfId="0" applyNumberFormat="1" applyFont="1" applyBorder="1" applyAlignment="1">
      <alignment horizontal="right"/>
    </xf>
    <xf numFmtId="164" fontId="48" fillId="0" borderId="0" xfId="0" applyNumberFormat="1" applyFont="1" applyBorder="1" applyAlignment="1">
      <alignment horizontal="right"/>
    </xf>
    <xf numFmtId="164" fontId="48" fillId="0" borderId="0" xfId="0" applyNumberFormat="1" applyFont="1" applyFill="1" applyBorder="1" applyAlignment="1">
      <alignment horizontal="right"/>
    </xf>
    <xf numFmtId="1" fontId="37" fillId="0" borderId="11" xfId="0" applyNumberFormat="1" applyFont="1" applyBorder="1" applyAlignment="1">
      <alignment horizontal="centerContinuous" vertical="center"/>
    </xf>
    <xf numFmtId="1" fontId="14" fillId="0" borderId="6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 wrapText="1"/>
    </xf>
    <xf numFmtId="0" fontId="45" fillId="0" borderId="4" xfId="0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indent="1"/>
    </xf>
    <xf numFmtId="0" fontId="45" fillId="0" borderId="0" xfId="0" applyFont="1" applyFill="1" applyBorder="1" applyAlignment="1"/>
    <xf numFmtId="0" fontId="5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5" fillId="0" borderId="0" xfId="0" applyNumberFormat="1" applyFont="1"/>
    <xf numFmtId="0" fontId="45" fillId="0" borderId="0" xfId="0" applyNumberFormat="1" applyFont="1" applyFill="1"/>
    <xf numFmtId="0" fontId="45" fillId="0" borderId="21" xfId="0" applyNumberFormat="1" applyFont="1" applyFill="1" applyBorder="1"/>
    <xf numFmtId="0" fontId="45" fillId="0" borderId="0" xfId="0" applyNumberFormat="1" applyFont="1" applyFill="1" applyAlignment="1">
      <alignment horizontal="right"/>
    </xf>
    <xf numFmtId="0" fontId="62" fillId="0" borderId="0" xfId="0" applyFont="1" applyAlignment="1">
      <alignment vertical="center" wrapText="1"/>
    </xf>
    <xf numFmtId="0" fontId="53" fillId="0" borderId="0" xfId="0" applyFont="1" applyAlignment="1">
      <alignment horizontal="right" vertical="center"/>
    </xf>
    <xf numFmtId="0" fontId="45" fillId="0" borderId="0" xfId="0" applyNumberFormat="1" applyFont="1" applyAlignment="1">
      <alignment horizontal="right"/>
    </xf>
    <xf numFmtId="0" fontId="63" fillId="0" borderId="0" xfId="0" applyFont="1"/>
    <xf numFmtId="0" fontId="10" fillId="0" borderId="0" xfId="0" applyFont="1" applyAlignment="1"/>
    <xf numFmtId="0" fontId="7" fillId="0" borderId="0" xfId="0" applyFont="1" applyAlignment="1">
      <alignment horizontal="right"/>
    </xf>
    <xf numFmtId="0" fontId="50" fillId="0" borderId="22" xfId="0" applyFont="1" applyBorder="1" applyAlignment="1">
      <alignment horizontal="right"/>
    </xf>
    <xf numFmtId="0" fontId="45" fillId="0" borderId="22" xfId="0" applyFont="1" applyFill="1" applyBorder="1" applyAlignment="1">
      <alignment horizontal="right"/>
    </xf>
    <xf numFmtId="0" fontId="45" fillId="0" borderId="22" xfId="0" applyFont="1" applyBorder="1" applyAlignment="1">
      <alignment horizontal="right"/>
    </xf>
    <xf numFmtId="1" fontId="37" fillId="0" borderId="0" xfId="0" applyNumberFormat="1" applyFont="1" applyBorder="1" applyAlignment="1">
      <alignment horizontal="right" vertical="center"/>
    </xf>
    <xf numFmtId="1" fontId="37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center"/>
    </xf>
    <xf numFmtId="1" fontId="31" fillId="0" borderId="0" xfId="0" applyNumberFormat="1" applyFont="1" applyBorder="1" applyAlignment="1">
      <alignment horizontal="center" vertical="center"/>
    </xf>
    <xf numFmtId="1" fontId="19" fillId="0" borderId="0" xfId="0" applyNumberFormat="1" applyFont="1" applyFill="1" applyBorder="1" applyAlignment="1"/>
    <xf numFmtId="1" fontId="19" fillId="0" borderId="0" xfId="0" applyNumberFormat="1" applyFont="1" applyFill="1"/>
    <xf numFmtId="0" fontId="1" fillId="0" borderId="0" xfId="0" applyFont="1"/>
    <xf numFmtId="0" fontId="45" fillId="0" borderId="1" xfId="0" applyFont="1" applyBorder="1"/>
    <xf numFmtId="0" fontId="45" fillId="0" borderId="7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5" xfId="0" applyFont="1" applyBorder="1"/>
    <xf numFmtId="0" fontId="45" fillId="0" borderId="6" xfId="0" applyFont="1" applyBorder="1"/>
    <xf numFmtId="0" fontId="45" fillId="0" borderId="6" xfId="0" applyFont="1" applyBorder="1" applyAlignment="1">
      <alignment wrapText="1"/>
    </xf>
    <xf numFmtId="0" fontId="45" fillId="0" borderId="6" xfId="0" applyFont="1" applyBorder="1" applyAlignment="1">
      <alignment horizontal="left" indent="1"/>
    </xf>
    <xf numFmtId="1" fontId="22" fillId="0" borderId="7" xfId="0" applyNumberFormat="1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" fontId="22" fillId="0" borderId="7" xfId="0" applyNumberFormat="1" applyFont="1" applyBorder="1" applyAlignment="1">
      <alignment horizontal="center" vertical="center" wrapText="1"/>
    </xf>
    <xf numFmtId="1" fontId="22" fillId="0" borderId="4" xfId="0" applyNumberFormat="1" applyFont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 wrapText="1"/>
    </xf>
    <xf numFmtId="1" fontId="22" fillId="0" borderId="12" xfId="0" applyNumberFormat="1" applyFont="1" applyBorder="1" applyAlignment="1">
      <alignment horizontal="center" vertical="center" wrapText="1"/>
    </xf>
    <xf numFmtId="1" fontId="22" fillId="0" borderId="6" xfId="0" applyNumberFormat="1" applyFont="1" applyBorder="1" applyAlignment="1">
      <alignment horizontal="center" vertical="center" wrapText="1"/>
    </xf>
    <xf numFmtId="1" fontId="22" fillId="0" borderId="13" xfId="0" applyNumberFormat="1" applyFont="1" applyBorder="1" applyAlignment="1">
      <alignment horizontal="center" vertical="center" wrapText="1"/>
    </xf>
    <xf numFmtId="1" fontId="22" fillId="0" borderId="4" xfId="0" applyNumberFormat="1" applyFont="1" applyBorder="1" applyAlignment="1">
      <alignment horizontal="center" vertical="center" wrapText="1"/>
    </xf>
    <xf numFmtId="1" fontId="22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1" fontId="7" fillId="0" borderId="12" xfId="0" applyNumberFormat="1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1" fontId="50" fillId="0" borderId="7" xfId="0" applyNumberFormat="1" applyFont="1" applyFill="1" applyBorder="1" applyAlignment="1">
      <alignment horizontal="center" vertical="center" wrapText="1"/>
    </xf>
    <xf numFmtId="1" fontId="50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30" fillId="0" borderId="0" xfId="0" applyNumberFormat="1" applyFont="1" applyBorder="1" applyAlignment="1">
      <alignment horizontal="left" wrapText="1"/>
    </xf>
    <xf numFmtId="1" fontId="30" fillId="0" borderId="0" xfId="0" applyNumberFormat="1" applyFont="1" applyBorder="1" applyAlignment="1">
      <alignment horizontal="left" vertical="top" wrapText="1"/>
    </xf>
    <xf numFmtId="1" fontId="22" fillId="0" borderId="12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top" wrapText="1"/>
    </xf>
    <xf numFmtId="0" fontId="7" fillId="0" borderId="4" xfId="1" applyNumberFormat="1" applyFont="1" applyBorder="1" applyAlignment="1" applyProtection="1">
      <alignment horizontal="center" vertical="center" wrapText="1"/>
    </xf>
    <xf numFmtId="0" fontId="7" fillId="0" borderId="14" xfId="1" applyNumberFormat="1" applyFont="1" applyBorder="1" applyAlignment="1" applyProtection="1">
      <alignment horizontal="center" vertical="center" wrapText="1"/>
    </xf>
    <xf numFmtId="1" fontId="22" fillId="0" borderId="2" xfId="0" applyNumberFormat="1" applyFont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18" xfId="0" applyNumberFormat="1" applyFont="1" applyBorder="1" applyAlignment="1">
      <alignment horizontal="center" vertical="center" wrapText="1"/>
    </xf>
    <xf numFmtId="1" fontId="14" fillId="0" borderId="19" xfId="0" applyNumberFormat="1" applyFont="1" applyBorder="1" applyAlignment="1">
      <alignment horizontal="center" vertical="center" wrapText="1"/>
    </xf>
    <xf numFmtId="1" fontId="13" fillId="0" borderId="12" xfId="1" applyNumberFormat="1" applyFont="1" applyBorder="1" applyAlignment="1" applyProtection="1">
      <alignment horizontal="center" vertical="center"/>
    </xf>
    <xf numFmtId="1" fontId="13" fillId="0" borderId="6" xfId="1" applyNumberFormat="1" applyFont="1" applyBorder="1" applyAlignment="1" applyProtection="1">
      <alignment horizontal="center" vertical="center"/>
    </xf>
    <xf numFmtId="1" fontId="13" fillId="0" borderId="13" xfId="1" applyNumberFormat="1" applyFont="1" applyBorder="1" applyAlignment="1" applyProtection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1" fontId="14" fillId="0" borderId="14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left" wrapText="1"/>
    </xf>
    <xf numFmtId="0" fontId="45" fillId="0" borderId="7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wrapText="1"/>
    </xf>
    <xf numFmtId="0" fontId="45" fillId="0" borderId="18" xfId="0" applyFont="1" applyBorder="1" applyAlignment="1">
      <alignment horizontal="center" wrapText="1"/>
    </xf>
    <xf numFmtId="0" fontId="45" fillId="0" borderId="7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center" vertical="center"/>
    </xf>
    <xf numFmtId="1" fontId="24" fillId="0" borderId="12" xfId="0" applyNumberFormat="1" applyFont="1" applyBorder="1" applyAlignment="1">
      <alignment horizontal="center" vertical="center"/>
    </xf>
    <xf numFmtId="1" fontId="24" fillId="0" borderId="13" xfId="0" applyNumberFormat="1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62" fillId="0" borderId="0" xfId="0" applyFont="1" applyAlignment="1">
      <alignment vertical="center" wrapText="1"/>
    </xf>
    <xf numFmtId="1" fontId="7" fillId="0" borderId="7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1" fontId="22" fillId="0" borderId="18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" fontId="22" fillId="0" borderId="18" xfId="0" applyNumberFormat="1" applyFont="1" applyBorder="1" applyAlignment="1">
      <alignment horizontal="center" vertical="center"/>
    </xf>
  </cellXfs>
  <cellStyles count="23">
    <cellStyle name="Hyperlink" xfId="1" builtinId="8" customBuiltin="1"/>
    <cellStyle name="Normal" xfId="0" builtinId="0"/>
    <cellStyle name="Normal 10" xfId="2"/>
    <cellStyle name="Normal 10 2" xfId="15"/>
    <cellStyle name="Normal 2" xfId="3"/>
    <cellStyle name="Normal 2 2" xfId="4"/>
    <cellStyle name="Normal 3" xfId="5"/>
    <cellStyle name="Normal 3 2" xfId="6"/>
    <cellStyle name="Normal 3 3" xfId="7"/>
    <cellStyle name="Normal 4" xfId="8"/>
    <cellStyle name="Normal 4 2" xfId="9"/>
    <cellStyle name="Normal 4 3" xfId="16"/>
    <cellStyle name="Normal 5" xfId="10"/>
    <cellStyle name="Normal 5 2" xfId="17"/>
    <cellStyle name="Normal 6" xfId="11"/>
    <cellStyle name="Normal 6 2" xfId="18"/>
    <cellStyle name="Normal 7" xfId="12"/>
    <cellStyle name="Normal 7 2" xfId="19"/>
    <cellStyle name="Normal 8" xfId="13"/>
    <cellStyle name="Normal 8 2" xfId="20"/>
    <cellStyle name="Normal 9" xfId="14"/>
    <cellStyle name="Normal 9 2" xfId="21"/>
    <cellStyle name="Normal_24.18.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13" Type="http://schemas.openxmlformats.org/officeDocument/2006/relationships/printerSettings" Target="../printerSettings/printerSettings31.bin"/><Relationship Id="rId1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12" Type="http://schemas.openxmlformats.org/officeDocument/2006/relationships/printerSettings" Target="../printerSettings/printerSettings30.bin"/><Relationship Id="rId1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20.bin"/><Relationship Id="rId16" Type="http://schemas.openxmlformats.org/officeDocument/2006/relationships/printerSettings" Target="../printerSettings/printerSettings34.bin"/><Relationship Id="rId20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28.bin"/><Relationship Id="rId19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Relationship Id="rId14" Type="http://schemas.openxmlformats.org/officeDocument/2006/relationships/printerSettings" Target="../printerSettings/printerSettings3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13" Type="http://schemas.openxmlformats.org/officeDocument/2006/relationships/printerSettings" Target="../printerSettings/printerSettings51.bin"/><Relationship Id="rId1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12" Type="http://schemas.openxmlformats.org/officeDocument/2006/relationships/printerSettings" Target="../printerSettings/printerSettings50.bin"/><Relationship Id="rId1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40.bin"/><Relationship Id="rId16" Type="http://schemas.openxmlformats.org/officeDocument/2006/relationships/printerSettings" Target="../printerSettings/printerSettings54.bin"/><Relationship Id="rId20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11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3.bin"/><Relationship Id="rId1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48.bin"/><Relationship Id="rId19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42.bin"/><Relationship Id="rId9" Type="http://schemas.openxmlformats.org/officeDocument/2006/relationships/printerSettings" Target="../printerSettings/printerSettings47.bin"/><Relationship Id="rId14" Type="http://schemas.openxmlformats.org/officeDocument/2006/relationships/printerSettings" Target="../printerSettings/printerSettings5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6.bin"/><Relationship Id="rId13" Type="http://schemas.openxmlformats.org/officeDocument/2006/relationships/printerSettings" Target="../printerSettings/printerSettings71.bin"/><Relationship Id="rId18" Type="http://schemas.openxmlformats.org/officeDocument/2006/relationships/printerSettings" Target="../printerSettings/printerSettings76.bin"/><Relationship Id="rId3" Type="http://schemas.openxmlformats.org/officeDocument/2006/relationships/printerSettings" Target="../printerSettings/printerSettings61.bin"/><Relationship Id="rId7" Type="http://schemas.openxmlformats.org/officeDocument/2006/relationships/printerSettings" Target="../printerSettings/printerSettings65.bin"/><Relationship Id="rId12" Type="http://schemas.openxmlformats.org/officeDocument/2006/relationships/printerSettings" Target="../printerSettings/printerSettings70.bin"/><Relationship Id="rId17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60.bin"/><Relationship Id="rId16" Type="http://schemas.openxmlformats.org/officeDocument/2006/relationships/printerSettings" Target="../printerSettings/printerSettings74.bin"/><Relationship Id="rId20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11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3.bin"/><Relationship Id="rId15" Type="http://schemas.openxmlformats.org/officeDocument/2006/relationships/printerSettings" Target="../printerSettings/printerSettings73.bin"/><Relationship Id="rId10" Type="http://schemas.openxmlformats.org/officeDocument/2006/relationships/printerSettings" Target="../printerSettings/printerSettings68.bin"/><Relationship Id="rId19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62.bin"/><Relationship Id="rId9" Type="http://schemas.openxmlformats.org/officeDocument/2006/relationships/printerSettings" Target="../printerSettings/printerSettings67.bin"/><Relationship Id="rId14" Type="http://schemas.openxmlformats.org/officeDocument/2006/relationships/printerSettings" Target="../printerSettings/printerSettings7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printerSettings" Target="../printerSettings/printerSettings91.bin"/><Relationship Id="rId1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90.bin"/><Relationship Id="rId1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80.bin"/><Relationship Id="rId16" Type="http://schemas.openxmlformats.org/officeDocument/2006/relationships/printerSettings" Target="../printerSettings/printerSettings94.bin"/><Relationship Id="rId20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3.bin"/><Relationship Id="rId1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88.bin"/><Relationship Id="rId19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Relationship Id="rId14" Type="http://schemas.openxmlformats.org/officeDocument/2006/relationships/printerSettings" Target="../printerSettings/printerSettings9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13" Type="http://schemas.openxmlformats.org/officeDocument/2006/relationships/printerSettings" Target="../printerSettings/printerSettings111.bin"/><Relationship Id="rId1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12" Type="http://schemas.openxmlformats.org/officeDocument/2006/relationships/printerSettings" Target="../printerSettings/printerSettings110.bin"/><Relationship Id="rId17" Type="http://schemas.openxmlformats.org/officeDocument/2006/relationships/printerSettings" Target="../printerSettings/printerSettings115.bin"/><Relationship Id="rId2" Type="http://schemas.openxmlformats.org/officeDocument/2006/relationships/printerSettings" Target="../printerSettings/printerSettings100.bin"/><Relationship Id="rId16" Type="http://schemas.openxmlformats.org/officeDocument/2006/relationships/printerSettings" Target="../printerSettings/printerSettings114.bin"/><Relationship Id="rId20" Type="http://schemas.openxmlformats.org/officeDocument/2006/relationships/printerSettings" Target="../printerSettings/printerSettings118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printerSettings" Target="../printerSettings/printerSettings109.bin"/><Relationship Id="rId5" Type="http://schemas.openxmlformats.org/officeDocument/2006/relationships/printerSettings" Target="../printerSettings/printerSettings103.bin"/><Relationship Id="rId15" Type="http://schemas.openxmlformats.org/officeDocument/2006/relationships/printerSettings" Target="../printerSettings/printerSettings113.bin"/><Relationship Id="rId10" Type="http://schemas.openxmlformats.org/officeDocument/2006/relationships/printerSettings" Target="../printerSettings/printerSettings108.bin"/><Relationship Id="rId19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Relationship Id="rId14" Type="http://schemas.openxmlformats.org/officeDocument/2006/relationships/printerSettings" Target="../printerSettings/printerSettings1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7.bin"/><Relationship Id="rId13" Type="http://schemas.openxmlformats.org/officeDocument/2006/relationships/printerSettings" Target="../printerSettings/printerSettings132.bin"/><Relationship Id="rId18" Type="http://schemas.openxmlformats.org/officeDocument/2006/relationships/printerSettings" Target="../printerSettings/printerSettings137.bin"/><Relationship Id="rId3" Type="http://schemas.openxmlformats.org/officeDocument/2006/relationships/printerSettings" Target="../printerSettings/printerSettings122.bin"/><Relationship Id="rId7" Type="http://schemas.openxmlformats.org/officeDocument/2006/relationships/printerSettings" Target="../printerSettings/printerSettings126.bin"/><Relationship Id="rId12" Type="http://schemas.openxmlformats.org/officeDocument/2006/relationships/printerSettings" Target="../printerSettings/printerSettings131.bin"/><Relationship Id="rId17" Type="http://schemas.openxmlformats.org/officeDocument/2006/relationships/printerSettings" Target="../printerSettings/printerSettings136.bin"/><Relationship Id="rId2" Type="http://schemas.openxmlformats.org/officeDocument/2006/relationships/printerSettings" Target="../printerSettings/printerSettings121.bin"/><Relationship Id="rId16" Type="http://schemas.openxmlformats.org/officeDocument/2006/relationships/printerSettings" Target="../printerSettings/printerSettings135.bin"/><Relationship Id="rId20" Type="http://schemas.openxmlformats.org/officeDocument/2006/relationships/printerSettings" Target="../printerSettings/printerSettings139.bin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11" Type="http://schemas.openxmlformats.org/officeDocument/2006/relationships/printerSettings" Target="../printerSettings/printerSettings130.bin"/><Relationship Id="rId5" Type="http://schemas.openxmlformats.org/officeDocument/2006/relationships/printerSettings" Target="../printerSettings/printerSettings124.bin"/><Relationship Id="rId15" Type="http://schemas.openxmlformats.org/officeDocument/2006/relationships/printerSettings" Target="../printerSettings/printerSettings134.bin"/><Relationship Id="rId10" Type="http://schemas.openxmlformats.org/officeDocument/2006/relationships/printerSettings" Target="../printerSettings/printerSettings129.bin"/><Relationship Id="rId19" Type="http://schemas.openxmlformats.org/officeDocument/2006/relationships/printerSettings" Target="../printerSettings/printerSettings138.bin"/><Relationship Id="rId4" Type="http://schemas.openxmlformats.org/officeDocument/2006/relationships/printerSettings" Target="../printerSettings/printerSettings123.bin"/><Relationship Id="rId9" Type="http://schemas.openxmlformats.org/officeDocument/2006/relationships/printerSettings" Target="../printerSettings/printerSettings128.bin"/><Relationship Id="rId14" Type="http://schemas.openxmlformats.org/officeDocument/2006/relationships/printerSettings" Target="../printerSettings/printerSettings13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7.bin"/><Relationship Id="rId13" Type="http://schemas.openxmlformats.org/officeDocument/2006/relationships/printerSettings" Target="../printerSettings/printerSettings152.bin"/><Relationship Id="rId18" Type="http://schemas.openxmlformats.org/officeDocument/2006/relationships/printerSettings" Target="../printerSettings/printerSettings157.bin"/><Relationship Id="rId3" Type="http://schemas.openxmlformats.org/officeDocument/2006/relationships/printerSettings" Target="../printerSettings/printerSettings142.bin"/><Relationship Id="rId7" Type="http://schemas.openxmlformats.org/officeDocument/2006/relationships/printerSettings" Target="../printerSettings/printerSettings146.bin"/><Relationship Id="rId12" Type="http://schemas.openxmlformats.org/officeDocument/2006/relationships/printerSettings" Target="../printerSettings/printerSettings151.bin"/><Relationship Id="rId17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41.bin"/><Relationship Id="rId16" Type="http://schemas.openxmlformats.org/officeDocument/2006/relationships/printerSettings" Target="../printerSettings/printerSettings155.bin"/><Relationship Id="rId20" Type="http://schemas.openxmlformats.org/officeDocument/2006/relationships/printerSettings" Target="../printerSettings/printerSettings159.bin"/><Relationship Id="rId1" Type="http://schemas.openxmlformats.org/officeDocument/2006/relationships/printerSettings" Target="../printerSettings/printerSettings140.bin"/><Relationship Id="rId6" Type="http://schemas.openxmlformats.org/officeDocument/2006/relationships/printerSettings" Target="../printerSettings/printerSettings145.bin"/><Relationship Id="rId11" Type="http://schemas.openxmlformats.org/officeDocument/2006/relationships/printerSettings" Target="../printerSettings/printerSettings150.bin"/><Relationship Id="rId5" Type="http://schemas.openxmlformats.org/officeDocument/2006/relationships/printerSettings" Target="../printerSettings/printerSettings144.bin"/><Relationship Id="rId15" Type="http://schemas.openxmlformats.org/officeDocument/2006/relationships/printerSettings" Target="../printerSettings/printerSettings154.bin"/><Relationship Id="rId10" Type="http://schemas.openxmlformats.org/officeDocument/2006/relationships/printerSettings" Target="../printerSettings/printerSettings149.bin"/><Relationship Id="rId19" Type="http://schemas.openxmlformats.org/officeDocument/2006/relationships/printerSettings" Target="../printerSettings/printerSettings158.bin"/><Relationship Id="rId4" Type="http://schemas.openxmlformats.org/officeDocument/2006/relationships/printerSettings" Target="../printerSettings/printerSettings143.bin"/><Relationship Id="rId9" Type="http://schemas.openxmlformats.org/officeDocument/2006/relationships/printerSettings" Target="../printerSettings/printerSettings148.bin"/><Relationship Id="rId14" Type="http://schemas.openxmlformats.org/officeDocument/2006/relationships/printerSettings" Target="../printerSettings/printerSettings153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7.bin"/><Relationship Id="rId13" Type="http://schemas.openxmlformats.org/officeDocument/2006/relationships/printerSettings" Target="../printerSettings/printerSettings172.bin"/><Relationship Id="rId18" Type="http://schemas.openxmlformats.org/officeDocument/2006/relationships/printerSettings" Target="../printerSettings/printerSettings177.bin"/><Relationship Id="rId3" Type="http://schemas.openxmlformats.org/officeDocument/2006/relationships/printerSettings" Target="../printerSettings/printerSettings162.bin"/><Relationship Id="rId7" Type="http://schemas.openxmlformats.org/officeDocument/2006/relationships/printerSettings" Target="../printerSettings/printerSettings166.bin"/><Relationship Id="rId12" Type="http://schemas.openxmlformats.org/officeDocument/2006/relationships/printerSettings" Target="../printerSettings/printerSettings171.bin"/><Relationship Id="rId17" Type="http://schemas.openxmlformats.org/officeDocument/2006/relationships/printerSettings" Target="../printerSettings/printerSettings176.bin"/><Relationship Id="rId2" Type="http://schemas.openxmlformats.org/officeDocument/2006/relationships/printerSettings" Target="../printerSettings/printerSettings161.bin"/><Relationship Id="rId16" Type="http://schemas.openxmlformats.org/officeDocument/2006/relationships/printerSettings" Target="../printerSettings/printerSettings175.bin"/><Relationship Id="rId20" Type="http://schemas.openxmlformats.org/officeDocument/2006/relationships/printerSettings" Target="../printerSettings/printerSettings179.bin"/><Relationship Id="rId1" Type="http://schemas.openxmlformats.org/officeDocument/2006/relationships/printerSettings" Target="../printerSettings/printerSettings160.bin"/><Relationship Id="rId6" Type="http://schemas.openxmlformats.org/officeDocument/2006/relationships/printerSettings" Target="../printerSettings/printerSettings165.bin"/><Relationship Id="rId11" Type="http://schemas.openxmlformats.org/officeDocument/2006/relationships/printerSettings" Target="../printerSettings/printerSettings170.bin"/><Relationship Id="rId5" Type="http://schemas.openxmlformats.org/officeDocument/2006/relationships/printerSettings" Target="../printerSettings/printerSettings164.bin"/><Relationship Id="rId15" Type="http://schemas.openxmlformats.org/officeDocument/2006/relationships/printerSettings" Target="../printerSettings/printerSettings174.bin"/><Relationship Id="rId10" Type="http://schemas.openxmlformats.org/officeDocument/2006/relationships/printerSettings" Target="../printerSettings/printerSettings169.bin"/><Relationship Id="rId19" Type="http://schemas.openxmlformats.org/officeDocument/2006/relationships/printerSettings" Target="../printerSettings/printerSettings178.bin"/><Relationship Id="rId4" Type="http://schemas.openxmlformats.org/officeDocument/2006/relationships/printerSettings" Target="../printerSettings/printerSettings163.bin"/><Relationship Id="rId9" Type="http://schemas.openxmlformats.org/officeDocument/2006/relationships/printerSettings" Target="../printerSettings/printerSettings168.bin"/><Relationship Id="rId14" Type="http://schemas.openxmlformats.org/officeDocument/2006/relationships/printerSettings" Target="../printerSettings/printerSettings17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18" Type="http://schemas.openxmlformats.org/officeDocument/2006/relationships/printerSettings" Target="../printerSettings/printerSettings198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17" Type="http://schemas.openxmlformats.org/officeDocument/2006/relationships/printerSettings" Target="../printerSettings/printerSettings197.bin"/><Relationship Id="rId2" Type="http://schemas.openxmlformats.org/officeDocument/2006/relationships/printerSettings" Target="../printerSettings/printerSettings182.bin"/><Relationship Id="rId16" Type="http://schemas.openxmlformats.org/officeDocument/2006/relationships/printerSettings" Target="../printerSettings/printerSettings196.bin"/><Relationship Id="rId20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85.bin"/><Relationship Id="rId15" Type="http://schemas.openxmlformats.org/officeDocument/2006/relationships/printerSettings" Target="../printerSettings/printerSettings195.bin"/><Relationship Id="rId10" Type="http://schemas.openxmlformats.org/officeDocument/2006/relationships/printerSettings" Target="../printerSettings/printerSettings190.bin"/><Relationship Id="rId19" Type="http://schemas.openxmlformats.org/officeDocument/2006/relationships/printerSettings" Target="../printerSettings/printerSettings199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printerSettings" Target="../printerSettings/printerSettings194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8.bin"/><Relationship Id="rId13" Type="http://schemas.openxmlformats.org/officeDocument/2006/relationships/printerSettings" Target="../printerSettings/printerSettings213.bin"/><Relationship Id="rId18" Type="http://schemas.openxmlformats.org/officeDocument/2006/relationships/printerSettings" Target="../printerSettings/printerSettings218.bin"/><Relationship Id="rId3" Type="http://schemas.openxmlformats.org/officeDocument/2006/relationships/printerSettings" Target="../printerSettings/printerSettings203.bin"/><Relationship Id="rId7" Type="http://schemas.openxmlformats.org/officeDocument/2006/relationships/printerSettings" Target="../printerSettings/printerSettings207.bin"/><Relationship Id="rId12" Type="http://schemas.openxmlformats.org/officeDocument/2006/relationships/printerSettings" Target="../printerSettings/printerSettings212.bin"/><Relationship Id="rId17" Type="http://schemas.openxmlformats.org/officeDocument/2006/relationships/printerSettings" Target="../printerSettings/printerSettings217.bin"/><Relationship Id="rId2" Type="http://schemas.openxmlformats.org/officeDocument/2006/relationships/printerSettings" Target="../printerSettings/printerSettings202.bin"/><Relationship Id="rId16" Type="http://schemas.openxmlformats.org/officeDocument/2006/relationships/printerSettings" Target="../printerSettings/printerSettings216.bin"/><Relationship Id="rId20" Type="http://schemas.openxmlformats.org/officeDocument/2006/relationships/printerSettings" Target="../printerSettings/printerSettings220.bin"/><Relationship Id="rId1" Type="http://schemas.openxmlformats.org/officeDocument/2006/relationships/printerSettings" Target="../printerSettings/printerSettings201.bin"/><Relationship Id="rId6" Type="http://schemas.openxmlformats.org/officeDocument/2006/relationships/printerSettings" Target="../printerSettings/printerSettings206.bin"/><Relationship Id="rId11" Type="http://schemas.openxmlformats.org/officeDocument/2006/relationships/printerSettings" Target="../printerSettings/printerSettings211.bin"/><Relationship Id="rId5" Type="http://schemas.openxmlformats.org/officeDocument/2006/relationships/printerSettings" Target="../printerSettings/printerSettings205.bin"/><Relationship Id="rId15" Type="http://schemas.openxmlformats.org/officeDocument/2006/relationships/printerSettings" Target="../printerSettings/printerSettings215.bin"/><Relationship Id="rId10" Type="http://schemas.openxmlformats.org/officeDocument/2006/relationships/printerSettings" Target="../printerSettings/printerSettings210.bin"/><Relationship Id="rId19" Type="http://schemas.openxmlformats.org/officeDocument/2006/relationships/printerSettings" Target="../printerSettings/printerSettings219.bin"/><Relationship Id="rId4" Type="http://schemas.openxmlformats.org/officeDocument/2006/relationships/printerSettings" Target="../printerSettings/printerSettings204.bin"/><Relationship Id="rId9" Type="http://schemas.openxmlformats.org/officeDocument/2006/relationships/printerSettings" Target="../printerSettings/printerSettings209.bin"/><Relationship Id="rId14" Type="http://schemas.openxmlformats.org/officeDocument/2006/relationships/printerSettings" Target="../printerSettings/printerSettings214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8.bin"/><Relationship Id="rId13" Type="http://schemas.openxmlformats.org/officeDocument/2006/relationships/printerSettings" Target="../printerSettings/printerSettings233.bin"/><Relationship Id="rId18" Type="http://schemas.openxmlformats.org/officeDocument/2006/relationships/printerSettings" Target="../printerSettings/printerSettings238.bin"/><Relationship Id="rId3" Type="http://schemas.openxmlformats.org/officeDocument/2006/relationships/printerSettings" Target="../printerSettings/printerSettings223.bin"/><Relationship Id="rId7" Type="http://schemas.openxmlformats.org/officeDocument/2006/relationships/printerSettings" Target="../printerSettings/printerSettings227.bin"/><Relationship Id="rId12" Type="http://schemas.openxmlformats.org/officeDocument/2006/relationships/printerSettings" Target="../printerSettings/printerSettings232.bin"/><Relationship Id="rId17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222.bin"/><Relationship Id="rId16" Type="http://schemas.openxmlformats.org/officeDocument/2006/relationships/printerSettings" Target="../printerSettings/printerSettings236.bin"/><Relationship Id="rId20" Type="http://schemas.openxmlformats.org/officeDocument/2006/relationships/printerSettings" Target="../printerSettings/printerSettings240.bin"/><Relationship Id="rId1" Type="http://schemas.openxmlformats.org/officeDocument/2006/relationships/printerSettings" Target="../printerSettings/printerSettings221.bin"/><Relationship Id="rId6" Type="http://schemas.openxmlformats.org/officeDocument/2006/relationships/printerSettings" Target="../printerSettings/printerSettings226.bin"/><Relationship Id="rId11" Type="http://schemas.openxmlformats.org/officeDocument/2006/relationships/printerSettings" Target="../printerSettings/printerSettings231.bin"/><Relationship Id="rId5" Type="http://schemas.openxmlformats.org/officeDocument/2006/relationships/printerSettings" Target="../printerSettings/printerSettings225.bin"/><Relationship Id="rId15" Type="http://schemas.openxmlformats.org/officeDocument/2006/relationships/printerSettings" Target="../printerSettings/printerSettings235.bin"/><Relationship Id="rId10" Type="http://schemas.openxmlformats.org/officeDocument/2006/relationships/printerSettings" Target="../printerSettings/printerSettings230.bin"/><Relationship Id="rId19" Type="http://schemas.openxmlformats.org/officeDocument/2006/relationships/printerSettings" Target="../printerSettings/printerSettings239.bin"/><Relationship Id="rId4" Type="http://schemas.openxmlformats.org/officeDocument/2006/relationships/printerSettings" Target="../printerSettings/printerSettings224.bin"/><Relationship Id="rId9" Type="http://schemas.openxmlformats.org/officeDocument/2006/relationships/printerSettings" Target="../printerSettings/printerSettings229.bin"/><Relationship Id="rId14" Type="http://schemas.openxmlformats.org/officeDocument/2006/relationships/printerSettings" Target="../printerSettings/printerSettings23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8.bin"/><Relationship Id="rId13" Type="http://schemas.openxmlformats.org/officeDocument/2006/relationships/printerSettings" Target="../printerSettings/printerSettings253.bin"/><Relationship Id="rId18" Type="http://schemas.openxmlformats.org/officeDocument/2006/relationships/printerSettings" Target="../printerSettings/printerSettings258.bin"/><Relationship Id="rId3" Type="http://schemas.openxmlformats.org/officeDocument/2006/relationships/printerSettings" Target="../printerSettings/printerSettings243.bin"/><Relationship Id="rId7" Type="http://schemas.openxmlformats.org/officeDocument/2006/relationships/printerSettings" Target="../printerSettings/printerSettings247.bin"/><Relationship Id="rId12" Type="http://schemas.openxmlformats.org/officeDocument/2006/relationships/printerSettings" Target="../printerSettings/printerSettings252.bin"/><Relationship Id="rId17" Type="http://schemas.openxmlformats.org/officeDocument/2006/relationships/printerSettings" Target="../printerSettings/printerSettings257.bin"/><Relationship Id="rId2" Type="http://schemas.openxmlformats.org/officeDocument/2006/relationships/printerSettings" Target="../printerSettings/printerSettings242.bin"/><Relationship Id="rId16" Type="http://schemas.openxmlformats.org/officeDocument/2006/relationships/printerSettings" Target="../printerSettings/printerSettings256.bin"/><Relationship Id="rId20" Type="http://schemas.openxmlformats.org/officeDocument/2006/relationships/printerSettings" Target="../printerSettings/printerSettings260.bin"/><Relationship Id="rId1" Type="http://schemas.openxmlformats.org/officeDocument/2006/relationships/printerSettings" Target="../printerSettings/printerSettings241.bin"/><Relationship Id="rId6" Type="http://schemas.openxmlformats.org/officeDocument/2006/relationships/printerSettings" Target="../printerSettings/printerSettings246.bin"/><Relationship Id="rId11" Type="http://schemas.openxmlformats.org/officeDocument/2006/relationships/printerSettings" Target="../printerSettings/printerSettings251.bin"/><Relationship Id="rId5" Type="http://schemas.openxmlformats.org/officeDocument/2006/relationships/printerSettings" Target="../printerSettings/printerSettings245.bin"/><Relationship Id="rId15" Type="http://schemas.openxmlformats.org/officeDocument/2006/relationships/printerSettings" Target="../printerSettings/printerSettings255.bin"/><Relationship Id="rId10" Type="http://schemas.openxmlformats.org/officeDocument/2006/relationships/printerSettings" Target="../printerSettings/printerSettings250.bin"/><Relationship Id="rId19" Type="http://schemas.openxmlformats.org/officeDocument/2006/relationships/printerSettings" Target="../printerSettings/printerSettings259.bin"/><Relationship Id="rId4" Type="http://schemas.openxmlformats.org/officeDocument/2006/relationships/printerSettings" Target="../printerSettings/printerSettings244.bin"/><Relationship Id="rId9" Type="http://schemas.openxmlformats.org/officeDocument/2006/relationships/printerSettings" Target="../printerSettings/printerSettings249.bin"/><Relationship Id="rId14" Type="http://schemas.openxmlformats.org/officeDocument/2006/relationships/printerSettings" Target="../printerSettings/printerSettings25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8.bin"/><Relationship Id="rId13" Type="http://schemas.openxmlformats.org/officeDocument/2006/relationships/printerSettings" Target="../printerSettings/printerSettings273.bin"/><Relationship Id="rId18" Type="http://schemas.openxmlformats.org/officeDocument/2006/relationships/printerSettings" Target="../printerSettings/printerSettings278.bin"/><Relationship Id="rId3" Type="http://schemas.openxmlformats.org/officeDocument/2006/relationships/printerSettings" Target="../printerSettings/printerSettings263.bin"/><Relationship Id="rId7" Type="http://schemas.openxmlformats.org/officeDocument/2006/relationships/printerSettings" Target="../printerSettings/printerSettings267.bin"/><Relationship Id="rId12" Type="http://schemas.openxmlformats.org/officeDocument/2006/relationships/printerSettings" Target="../printerSettings/printerSettings272.bin"/><Relationship Id="rId17" Type="http://schemas.openxmlformats.org/officeDocument/2006/relationships/printerSettings" Target="../printerSettings/printerSettings277.bin"/><Relationship Id="rId2" Type="http://schemas.openxmlformats.org/officeDocument/2006/relationships/printerSettings" Target="../printerSettings/printerSettings262.bin"/><Relationship Id="rId16" Type="http://schemas.openxmlformats.org/officeDocument/2006/relationships/printerSettings" Target="../printerSettings/printerSettings276.bin"/><Relationship Id="rId1" Type="http://schemas.openxmlformats.org/officeDocument/2006/relationships/printerSettings" Target="../printerSettings/printerSettings261.bin"/><Relationship Id="rId6" Type="http://schemas.openxmlformats.org/officeDocument/2006/relationships/printerSettings" Target="../printerSettings/printerSettings266.bin"/><Relationship Id="rId11" Type="http://schemas.openxmlformats.org/officeDocument/2006/relationships/printerSettings" Target="../printerSettings/printerSettings271.bin"/><Relationship Id="rId5" Type="http://schemas.openxmlformats.org/officeDocument/2006/relationships/printerSettings" Target="../printerSettings/printerSettings265.bin"/><Relationship Id="rId15" Type="http://schemas.openxmlformats.org/officeDocument/2006/relationships/printerSettings" Target="../printerSettings/printerSettings275.bin"/><Relationship Id="rId10" Type="http://schemas.openxmlformats.org/officeDocument/2006/relationships/printerSettings" Target="../printerSettings/printerSettings270.bin"/><Relationship Id="rId4" Type="http://schemas.openxmlformats.org/officeDocument/2006/relationships/printerSettings" Target="../printerSettings/printerSettings264.bin"/><Relationship Id="rId9" Type="http://schemas.openxmlformats.org/officeDocument/2006/relationships/printerSettings" Target="../printerSettings/printerSettings269.bin"/><Relationship Id="rId14" Type="http://schemas.openxmlformats.org/officeDocument/2006/relationships/printerSettings" Target="../printerSettings/printerSettings27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6.bin"/><Relationship Id="rId13" Type="http://schemas.openxmlformats.org/officeDocument/2006/relationships/printerSettings" Target="../printerSettings/printerSettings291.bin"/><Relationship Id="rId18" Type="http://schemas.openxmlformats.org/officeDocument/2006/relationships/printerSettings" Target="../printerSettings/printerSettings296.bin"/><Relationship Id="rId3" Type="http://schemas.openxmlformats.org/officeDocument/2006/relationships/printerSettings" Target="../printerSettings/printerSettings281.bin"/><Relationship Id="rId7" Type="http://schemas.openxmlformats.org/officeDocument/2006/relationships/printerSettings" Target="../printerSettings/printerSettings285.bin"/><Relationship Id="rId12" Type="http://schemas.openxmlformats.org/officeDocument/2006/relationships/printerSettings" Target="../printerSettings/printerSettings290.bin"/><Relationship Id="rId17" Type="http://schemas.openxmlformats.org/officeDocument/2006/relationships/printerSettings" Target="../printerSettings/printerSettings295.bin"/><Relationship Id="rId2" Type="http://schemas.openxmlformats.org/officeDocument/2006/relationships/printerSettings" Target="../printerSettings/printerSettings280.bin"/><Relationship Id="rId16" Type="http://schemas.openxmlformats.org/officeDocument/2006/relationships/printerSettings" Target="../printerSettings/printerSettings294.bin"/><Relationship Id="rId1" Type="http://schemas.openxmlformats.org/officeDocument/2006/relationships/printerSettings" Target="../printerSettings/printerSettings279.bin"/><Relationship Id="rId6" Type="http://schemas.openxmlformats.org/officeDocument/2006/relationships/printerSettings" Target="../printerSettings/printerSettings284.bin"/><Relationship Id="rId11" Type="http://schemas.openxmlformats.org/officeDocument/2006/relationships/printerSettings" Target="../printerSettings/printerSettings289.bin"/><Relationship Id="rId5" Type="http://schemas.openxmlformats.org/officeDocument/2006/relationships/printerSettings" Target="../printerSettings/printerSettings283.bin"/><Relationship Id="rId15" Type="http://schemas.openxmlformats.org/officeDocument/2006/relationships/printerSettings" Target="../printerSettings/printerSettings293.bin"/><Relationship Id="rId10" Type="http://schemas.openxmlformats.org/officeDocument/2006/relationships/printerSettings" Target="../printerSettings/printerSettings288.bin"/><Relationship Id="rId4" Type="http://schemas.openxmlformats.org/officeDocument/2006/relationships/printerSettings" Target="../printerSettings/printerSettings282.bin"/><Relationship Id="rId9" Type="http://schemas.openxmlformats.org/officeDocument/2006/relationships/printerSettings" Target="../printerSettings/printerSettings287.bin"/><Relationship Id="rId14" Type="http://schemas.openxmlformats.org/officeDocument/2006/relationships/printerSettings" Target="../printerSettings/printerSettings292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4.bin"/><Relationship Id="rId13" Type="http://schemas.openxmlformats.org/officeDocument/2006/relationships/printerSettings" Target="../printerSettings/printerSettings309.bin"/><Relationship Id="rId18" Type="http://schemas.openxmlformats.org/officeDocument/2006/relationships/printerSettings" Target="../printerSettings/printerSettings314.bin"/><Relationship Id="rId3" Type="http://schemas.openxmlformats.org/officeDocument/2006/relationships/printerSettings" Target="../printerSettings/printerSettings299.bin"/><Relationship Id="rId7" Type="http://schemas.openxmlformats.org/officeDocument/2006/relationships/printerSettings" Target="../printerSettings/printerSettings303.bin"/><Relationship Id="rId12" Type="http://schemas.openxmlformats.org/officeDocument/2006/relationships/printerSettings" Target="../printerSettings/printerSettings308.bin"/><Relationship Id="rId17" Type="http://schemas.openxmlformats.org/officeDocument/2006/relationships/printerSettings" Target="../printerSettings/printerSettings313.bin"/><Relationship Id="rId2" Type="http://schemas.openxmlformats.org/officeDocument/2006/relationships/printerSettings" Target="../printerSettings/printerSettings298.bin"/><Relationship Id="rId16" Type="http://schemas.openxmlformats.org/officeDocument/2006/relationships/printerSettings" Target="../printerSettings/printerSettings312.bin"/><Relationship Id="rId20" Type="http://schemas.openxmlformats.org/officeDocument/2006/relationships/printerSettings" Target="../printerSettings/printerSettings316.bin"/><Relationship Id="rId1" Type="http://schemas.openxmlformats.org/officeDocument/2006/relationships/printerSettings" Target="../printerSettings/printerSettings297.bin"/><Relationship Id="rId6" Type="http://schemas.openxmlformats.org/officeDocument/2006/relationships/printerSettings" Target="../printerSettings/printerSettings302.bin"/><Relationship Id="rId11" Type="http://schemas.openxmlformats.org/officeDocument/2006/relationships/printerSettings" Target="../printerSettings/printerSettings307.bin"/><Relationship Id="rId5" Type="http://schemas.openxmlformats.org/officeDocument/2006/relationships/printerSettings" Target="../printerSettings/printerSettings301.bin"/><Relationship Id="rId15" Type="http://schemas.openxmlformats.org/officeDocument/2006/relationships/printerSettings" Target="../printerSettings/printerSettings311.bin"/><Relationship Id="rId10" Type="http://schemas.openxmlformats.org/officeDocument/2006/relationships/printerSettings" Target="../printerSettings/printerSettings306.bin"/><Relationship Id="rId19" Type="http://schemas.openxmlformats.org/officeDocument/2006/relationships/printerSettings" Target="../printerSettings/printerSettings315.bin"/><Relationship Id="rId4" Type="http://schemas.openxmlformats.org/officeDocument/2006/relationships/printerSettings" Target="../printerSettings/printerSettings300.bin"/><Relationship Id="rId9" Type="http://schemas.openxmlformats.org/officeDocument/2006/relationships/printerSettings" Target="../printerSettings/printerSettings305.bin"/><Relationship Id="rId14" Type="http://schemas.openxmlformats.org/officeDocument/2006/relationships/printerSettings" Target="../printerSettings/printerSettings310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4.bin"/><Relationship Id="rId13" Type="http://schemas.openxmlformats.org/officeDocument/2006/relationships/printerSettings" Target="../printerSettings/printerSettings329.bin"/><Relationship Id="rId18" Type="http://schemas.openxmlformats.org/officeDocument/2006/relationships/printerSettings" Target="../printerSettings/printerSettings334.bin"/><Relationship Id="rId3" Type="http://schemas.openxmlformats.org/officeDocument/2006/relationships/printerSettings" Target="../printerSettings/printerSettings319.bin"/><Relationship Id="rId7" Type="http://schemas.openxmlformats.org/officeDocument/2006/relationships/printerSettings" Target="../printerSettings/printerSettings323.bin"/><Relationship Id="rId12" Type="http://schemas.openxmlformats.org/officeDocument/2006/relationships/printerSettings" Target="../printerSettings/printerSettings328.bin"/><Relationship Id="rId17" Type="http://schemas.openxmlformats.org/officeDocument/2006/relationships/printerSettings" Target="../printerSettings/printerSettings333.bin"/><Relationship Id="rId2" Type="http://schemas.openxmlformats.org/officeDocument/2006/relationships/printerSettings" Target="../printerSettings/printerSettings318.bin"/><Relationship Id="rId16" Type="http://schemas.openxmlformats.org/officeDocument/2006/relationships/printerSettings" Target="../printerSettings/printerSettings332.bin"/><Relationship Id="rId1" Type="http://schemas.openxmlformats.org/officeDocument/2006/relationships/printerSettings" Target="../printerSettings/printerSettings317.bin"/><Relationship Id="rId6" Type="http://schemas.openxmlformats.org/officeDocument/2006/relationships/printerSettings" Target="../printerSettings/printerSettings322.bin"/><Relationship Id="rId11" Type="http://schemas.openxmlformats.org/officeDocument/2006/relationships/printerSettings" Target="../printerSettings/printerSettings327.bin"/><Relationship Id="rId5" Type="http://schemas.openxmlformats.org/officeDocument/2006/relationships/printerSettings" Target="../printerSettings/printerSettings321.bin"/><Relationship Id="rId15" Type="http://schemas.openxmlformats.org/officeDocument/2006/relationships/printerSettings" Target="../printerSettings/printerSettings331.bin"/><Relationship Id="rId10" Type="http://schemas.openxmlformats.org/officeDocument/2006/relationships/printerSettings" Target="../printerSettings/printerSettings326.bin"/><Relationship Id="rId4" Type="http://schemas.openxmlformats.org/officeDocument/2006/relationships/printerSettings" Target="../printerSettings/printerSettings320.bin"/><Relationship Id="rId9" Type="http://schemas.openxmlformats.org/officeDocument/2006/relationships/printerSettings" Target="../printerSettings/printerSettings325.bin"/><Relationship Id="rId14" Type="http://schemas.openxmlformats.org/officeDocument/2006/relationships/printerSettings" Target="../printerSettings/printerSettings330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2.bin"/><Relationship Id="rId13" Type="http://schemas.openxmlformats.org/officeDocument/2006/relationships/printerSettings" Target="../printerSettings/printerSettings347.bin"/><Relationship Id="rId18" Type="http://schemas.openxmlformats.org/officeDocument/2006/relationships/printerSettings" Target="../printerSettings/printerSettings352.bin"/><Relationship Id="rId3" Type="http://schemas.openxmlformats.org/officeDocument/2006/relationships/printerSettings" Target="../printerSettings/printerSettings337.bin"/><Relationship Id="rId7" Type="http://schemas.openxmlformats.org/officeDocument/2006/relationships/printerSettings" Target="../printerSettings/printerSettings341.bin"/><Relationship Id="rId12" Type="http://schemas.openxmlformats.org/officeDocument/2006/relationships/printerSettings" Target="../printerSettings/printerSettings346.bin"/><Relationship Id="rId17" Type="http://schemas.openxmlformats.org/officeDocument/2006/relationships/printerSettings" Target="../printerSettings/printerSettings351.bin"/><Relationship Id="rId2" Type="http://schemas.openxmlformats.org/officeDocument/2006/relationships/printerSettings" Target="../printerSettings/printerSettings336.bin"/><Relationship Id="rId16" Type="http://schemas.openxmlformats.org/officeDocument/2006/relationships/printerSettings" Target="../printerSettings/printerSettings350.bin"/><Relationship Id="rId20" Type="http://schemas.openxmlformats.org/officeDocument/2006/relationships/printerSettings" Target="../printerSettings/printerSettings354.bin"/><Relationship Id="rId1" Type="http://schemas.openxmlformats.org/officeDocument/2006/relationships/printerSettings" Target="../printerSettings/printerSettings335.bin"/><Relationship Id="rId6" Type="http://schemas.openxmlformats.org/officeDocument/2006/relationships/printerSettings" Target="../printerSettings/printerSettings340.bin"/><Relationship Id="rId11" Type="http://schemas.openxmlformats.org/officeDocument/2006/relationships/printerSettings" Target="../printerSettings/printerSettings345.bin"/><Relationship Id="rId5" Type="http://schemas.openxmlformats.org/officeDocument/2006/relationships/printerSettings" Target="../printerSettings/printerSettings339.bin"/><Relationship Id="rId15" Type="http://schemas.openxmlformats.org/officeDocument/2006/relationships/printerSettings" Target="../printerSettings/printerSettings349.bin"/><Relationship Id="rId10" Type="http://schemas.openxmlformats.org/officeDocument/2006/relationships/printerSettings" Target="../printerSettings/printerSettings344.bin"/><Relationship Id="rId19" Type="http://schemas.openxmlformats.org/officeDocument/2006/relationships/printerSettings" Target="../printerSettings/printerSettings353.bin"/><Relationship Id="rId4" Type="http://schemas.openxmlformats.org/officeDocument/2006/relationships/printerSettings" Target="../printerSettings/printerSettings338.bin"/><Relationship Id="rId9" Type="http://schemas.openxmlformats.org/officeDocument/2006/relationships/printerSettings" Target="../printerSettings/printerSettings343.bin"/><Relationship Id="rId14" Type="http://schemas.openxmlformats.org/officeDocument/2006/relationships/printerSettings" Target="../printerSettings/printerSettings348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2.bin"/><Relationship Id="rId13" Type="http://schemas.openxmlformats.org/officeDocument/2006/relationships/printerSettings" Target="../printerSettings/printerSettings367.bin"/><Relationship Id="rId3" Type="http://schemas.openxmlformats.org/officeDocument/2006/relationships/printerSettings" Target="../printerSettings/printerSettings357.bin"/><Relationship Id="rId7" Type="http://schemas.openxmlformats.org/officeDocument/2006/relationships/printerSettings" Target="../printerSettings/printerSettings361.bin"/><Relationship Id="rId12" Type="http://schemas.openxmlformats.org/officeDocument/2006/relationships/printerSettings" Target="../printerSettings/printerSettings366.bin"/><Relationship Id="rId2" Type="http://schemas.openxmlformats.org/officeDocument/2006/relationships/printerSettings" Target="../printerSettings/printerSettings356.bin"/><Relationship Id="rId1" Type="http://schemas.openxmlformats.org/officeDocument/2006/relationships/printerSettings" Target="../printerSettings/printerSettings355.bin"/><Relationship Id="rId6" Type="http://schemas.openxmlformats.org/officeDocument/2006/relationships/printerSettings" Target="../printerSettings/printerSettings360.bin"/><Relationship Id="rId11" Type="http://schemas.openxmlformats.org/officeDocument/2006/relationships/printerSettings" Target="../printerSettings/printerSettings365.bin"/><Relationship Id="rId5" Type="http://schemas.openxmlformats.org/officeDocument/2006/relationships/printerSettings" Target="../printerSettings/printerSettings359.bin"/><Relationship Id="rId15" Type="http://schemas.openxmlformats.org/officeDocument/2006/relationships/printerSettings" Target="../printerSettings/printerSettings369.bin"/><Relationship Id="rId10" Type="http://schemas.openxmlformats.org/officeDocument/2006/relationships/printerSettings" Target="../printerSettings/printerSettings364.bin"/><Relationship Id="rId4" Type="http://schemas.openxmlformats.org/officeDocument/2006/relationships/printerSettings" Target="../printerSettings/printerSettings358.bin"/><Relationship Id="rId9" Type="http://schemas.openxmlformats.org/officeDocument/2006/relationships/printerSettings" Target="../printerSettings/printerSettings363.bin"/><Relationship Id="rId14" Type="http://schemas.openxmlformats.org/officeDocument/2006/relationships/printerSettings" Target="../printerSettings/printerSettings368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7.bin"/><Relationship Id="rId13" Type="http://schemas.openxmlformats.org/officeDocument/2006/relationships/printerSettings" Target="../printerSettings/printerSettings382.bin"/><Relationship Id="rId3" Type="http://schemas.openxmlformats.org/officeDocument/2006/relationships/printerSettings" Target="../printerSettings/printerSettings372.bin"/><Relationship Id="rId7" Type="http://schemas.openxmlformats.org/officeDocument/2006/relationships/printerSettings" Target="../printerSettings/printerSettings376.bin"/><Relationship Id="rId12" Type="http://schemas.openxmlformats.org/officeDocument/2006/relationships/printerSettings" Target="../printerSettings/printerSettings381.bin"/><Relationship Id="rId2" Type="http://schemas.openxmlformats.org/officeDocument/2006/relationships/printerSettings" Target="../printerSettings/printerSettings371.bin"/><Relationship Id="rId1" Type="http://schemas.openxmlformats.org/officeDocument/2006/relationships/printerSettings" Target="../printerSettings/printerSettings370.bin"/><Relationship Id="rId6" Type="http://schemas.openxmlformats.org/officeDocument/2006/relationships/printerSettings" Target="../printerSettings/printerSettings375.bin"/><Relationship Id="rId11" Type="http://schemas.openxmlformats.org/officeDocument/2006/relationships/printerSettings" Target="../printerSettings/printerSettings380.bin"/><Relationship Id="rId5" Type="http://schemas.openxmlformats.org/officeDocument/2006/relationships/printerSettings" Target="../printerSettings/printerSettings374.bin"/><Relationship Id="rId15" Type="http://schemas.openxmlformats.org/officeDocument/2006/relationships/printerSettings" Target="../printerSettings/printerSettings384.bin"/><Relationship Id="rId10" Type="http://schemas.openxmlformats.org/officeDocument/2006/relationships/printerSettings" Target="../printerSettings/printerSettings379.bin"/><Relationship Id="rId4" Type="http://schemas.openxmlformats.org/officeDocument/2006/relationships/printerSettings" Target="../printerSettings/printerSettings373.bin"/><Relationship Id="rId9" Type="http://schemas.openxmlformats.org/officeDocument/2006/relationships/printerSettings" Target="../printerSettings/printerSettings378.bin"/><Relationship Id="rId14" Type="http://schemas.openxmlformats.org/officeDocument/2006/relationships/printerSettings" Target="../printerSettings/printerSettings383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2.bin"/><Relationship Id="rId13" Type="http://schemas.openxmlformats.org/officeDocument/2006/relationships/printerSettings" Target="../printerSettings/printerSettings397.bin"/><Relationship Id="rId3" Type="http://schemas.openxmlformats.org/officeDocument/2006/relationships/printerSettings" Target="../printerSettings/printerSettings387.bin"/><Relationship Id="rId7" Type="http://schemas.openxmlformats.org/officeDocument/2006/relationships/printerSettings" Target="../printerSettings/printerSettings391.bin"/><Relationship Id="rId12" Type="http://schemas.openxmlformats.org/officeDocument/2006/relationships/printerSettings" Target="../printerSettings/printerSettings396.bin"/><Relationship Id="rId2" Type="http://schemas.openxmlformats.org/officeDocument/2006/relationships/printerSettings" Target="../printerSettings/printerSettings386.bin"/><Relationship Id="rId1" Type="http://schemas.openxmlformats.org/officeDocument/2006/relationships/printerSettings" Target="../printerSettings/printerSettings385.bin"/><Relationship Id="rId6" Type="http://schemas.openxmlformats.org/officeDocument/2006/relationships/printerSettings" Target="../printerSettings/printerSettings390.bin"/><Relationship Id="rId11" Type="http://schemas.openxmlformats.org/officeDocument/2006/relationships/printerSettings" Target="../printerSettings/printerSettings395.bin"/><Relationship Id="rId5" Type="http://schemas.openxmlformats.org/officeDocument/2006/relationships/printerSettings" Target="../printerSettings/printerSettings389.bin"/><Relationship Id="rId15" Type="http://schemas.openxmlformats.org/officeDocument/2006/relationships/printerSettings" Target="../printerSettings/printerSettings399.bin"/><Relationship Id="rId10" Type="http://schemas.openxmlformats.org/officeDocument/2006/relationships/printerSettings" Target="../printerSettings/printerSettings394.bin"/><Relationship Id="rId4" Type="http://schemas.openxmlformats.org/officeDocument/2006/relationships/printerSettings" Target="../printerSettings/printerSettings388.bin"/><Relationship Id="rId9" Type="http://schemas.openxmlformats.org/officeDocument/2006/relationships/printerSettings" Target="../printerSettings/printerSettings393.bin"/><Relationship Id="rId14" Type="http://schemas.openxmlformats.org/officeDocument/2006/relationships/printerSettings" Target="../printerSettings/printerSettings398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7.bin"/><Relationship Id="rId13" Type="http://schemas.openxmlformats.org/officeDocument/2006/relationships/printerSettings" Target="../printerSettings/printerSettings412.bin"/><Relationship Id="rId3" Type="http://schemas.openxmlformats.org/officeDocument/2006/relationships/printerSettings" Target="../printerSettings/printerSettings402.bin"/><Relationship Id="rId7" Type="http://schemas.openxmlformats.org/officeDocument/2006/relationships/printerSettings" Target="../printerSettings/printerSettings406.bin"/><Relationship Id="rId12" Type="http://schemas.openxmlformats.org/officeDocument/2006/relationships/printerSettings" Target="../printerSettings/printerSettings411.bin"/><Relationship Id="rId2" Type="http://schemas.openxmlformats.org/officeDocument/2006/relationships/printerSettings" Target="../printerSettings/printerSettings401.bin"/><Relationship Id="rId1" Type="http://schemas.openxmlformats.org/officeDocument/2006/relationships/printerSettings" Target="../printerSettings/printerSettings400.bin"/><Relationship Id="rId6" Type="http://schemas.openxmlformats.org/officeDocument/2006/relationships/printerSettings" Target="../printerSettings/printerSettings405.bin"/><Relationship Id="rId11" Type="http://schemas.openxmlformats.org/officeDocument/2006/relationships/printerSettings" Target="../printerSettings/printerSettings410.bin"/><Relationship Id="rId5" Type="http://schemas.openxmlformats.org/officeDocument/2006/relationships/printerSettings" Target="../printerSettings/printerSettings404.bin"/><Relationship Id="rId15" Type="http://schemas.openxmlformats.org/officeDocument/2006/relationships/printerSettings" Target="../printerSettings/printerSettings414.bin"/><Relationship Id="rId10" Type="http://schemas.openxmlformats.org/officeDocument/2006/relationships/printerSettings" Target="../printerSettings/printerSettings409.bin"/><Relationship Id="rId4" Type="http://schemas.openxmlformats.org/officeDocument/2006/relationships/printerSettings" Target="../printerSettings/printerSettings403.bin"/><Relationship Id="rId9" Type="http://schemas.openxmlformats.org/officeDocument/2006/relationships/printerSettings" Target="../printerSettings/printerSettings408.bin"/><Relationship Id="rId14" Type="http://schemas.openxmlformats.org/officeDocument/2006/relationships/printerSettings" Target="../printerSettings/printerSettings413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2.bin"/><Relationship Id="rId13" Type="http://schemas.openxmlformats.org/officeDocument/2006/relationships/printerSettings" Target="../printerSettings/printerSettings427.bin"/><Relationship Id="rId3" Type="http://schemas.openxmlformats.org/officeDocument/2006/relationships/printerSettings" Target="../printerSettings/printerSettings417.bin"/><Relationship Id="rId7" Type="http://schemas.openxmlformats.org/officeDocument/2006/relationships/printerSettings" Target="../printerSettings/printerSettings421.bin"/><Relationship Id="rId12" Type="http://schemas.openxmlformats.org/officeDocument/2006/relationships/printerSettings" Target="../printerSettings/printerSettings426.bin"/><Relationship Id="rId2" Type="http://schemas.openxmlformats.org/officeDocument/2006/relationships/printerSettings" Target="../printerSettings/printerSettings416.bin"/><Relationship Id="rId1" Type="http://schemas.openxmlformats.org/officeDocument/2006/relationships/printerSettings" Target="../printerSettings/printerSettings415.bin"/><Relationship Id="rId6" Type="http://schemas.openxmlformats.org/officeDocument/2006/relationships/printerSettings" Target="../printerSettings/printerSettings420.bin"/><Relationship Id="rId11" Type="http://schemas.openxmlformats.org/officeDocument/2006/relationships/printerSettings" Target="../printerSettings/printerSettings425.bin"/><Relationship Id="rId5" Type="http://schemas.openxmlformats.org/officeDocument/2006/relationships/printerSettings" Target="../printerSettings/printerSettings419.bin"/><Relationship Id="rId15" Type="http://schemas.openxmlformats.org/officeDocument/2006/relationships/printerSettings" Target="../printerSettings/printerSettings429.bin"/><Relationship Id="rId10" Type="http://schemas.openxmlformats.org/officeDocument/2006/relationships/printerSettings" Target="../printerSettings/printerSettings424.bin"/><Relationship Id="rId4" Type="http://schemas.openxmlformats.org/officeDocument/2006/relationships/printerSettings" Target="../printerSettings/printerSettings418.bin"/><Relationship Id="rId9" Type="http://schemas.openxmlformats.org/officeDocument/2006/relationships/printerSettings" Target="../printerSettings/printerSettings423.bin"/><Relationship Id="rId14" Type="http://schemas.openxmlformats.org/officeDocument/2006/relationships/printerSettings" Target="../printerSettings/printerSettings428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7.bin"/><Relationship Id="rId13" Type="http://schemas.openxmlformats.org/officeDocument/2006/relationships/printerSettings" Target="../printerSettings/printerSettings442.bin"/><Relationship Id="rId18" Type="http://schemas.openxmlformats.org/officeDocument/2006/relationships/printerSettings" Target="../printerSettings/printerSettings447.bin"/><Relationship Id="rId3" Type="http://schemas.openxmlformats.org/officeDocument/2006/relationships/printerSettings" Target="../printerSettings/printerSettings432.bin"/><Relationship Id="rId7" Type="http://schemas.openxmlformats.org/officeDocument/2006/relationships/printerSettings" Target="../printerSettings/printerSettings436.bin"/><Relationship Id="rId12" Type="http://schemas.openxmlformats.org/officeDocument/2006/relationships/printerSettings" Target="../printerSettings/printerSettings441.bin"/><Relationship Id="rId17" Type="http://schemas.openxmlformats.org/officeDocument/2006/relationships/printerSettings" Target="../printerSettings/printerSettings446.bin"/><Relationship Id="rId2" Type="http://schemas.openxmlformats.org/officeDocument/2006/relationships/printerSettings" Target="../printerSettings/printerSettings431.bin"/><Relationship Id="rId16" Type="http://schemas.openxmlformats.org/officeDocument/2006/relationships/printerSettings" Target="../printerSettings/printerSettings445.bin"/><Relationship Id="rId20" Type="http://schemas.openxmlformats.org/officeDocument/2006/relationships/printerSettings" Target="../printerSettings/printerSettings449.bin"/><Relationship Id="rId1" Type="http://schemas.openxmlformats.org/officeDocument/2006/relationships/printerSettings" Target="../printerSettings/printerSettings430.bin"/><Relationship Id="rId6" Type="http://schemas.openxmlformats.org/officeDocument/2006/relationships/printerSettings" Target="../printerSettings/printerSettings435.bin"/><Relationship Id="rId11" Type="http://schemas.openxmlformats.org/officeDocument/2006/relationships/printerSettings" Target="../printerSettings/printerSettings440.bin"/><Relationship Id="rId5" Type="http://schemas.openxmlformats.org/officeDocument/2006/relationships/printerSettings" Target="../printerSettings/printerSettings434.bin"/><Relationship Id="rId15" Type="http://schemas.openxmlformats.org/officeDocument/2006/relationships/printerSettings" Target="../printerSettings/printerSettings444.bin"/><Relationship Id="rId10" Type="http://schemas.openxmlformats.org/officeDocument/2006/relationships/printerSettings" Target="../printerSettings/printerSettings439.bin"/><Relationship Id="rId19" Type="http://schemas.openxmlformats.org/officeDocument/2006/relationships/printerSettings" Target="../printerSettings/printerSettings448.bin"/><Relationship Id="rId4" Type="http://schemas.openxmlformats.org/officeDocument/2006/relationships/printerSettings" Target="../printerSettings/printerSettings433.bin"/><Relationship Id="rId9" Type="http://schemas.openxmlformats.org/officeDocument/2006/relationships/printerSettings" Target="../printerSettings/printerSettings438.bin"/><Relationship Id="rId14" Type="http://schemas.openxmlformats.org/officeDocument/2006/relationships/printerSettings" Target="../printerSettings/printerSettings443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7.bin"/><Relationship Id="rId13" Type="http://schemas.openxmlformats.org/officeDocument/2006/relationships/printerSettings" Target="../printerSettings/printerSettings462.bin"/><Relationship Id="rId18" Type="http://schemas.openxmlformats.org/officeDocument/2006/relationships/printerSettings" Target="../printerSettings/printerSettings467.bin"/><Relationship Id="rId3" Type="http://schemas.openxmlformats.org/officeDocument/2006/relationships/printerSettings" Target="../printerSettings/printerSettings452.bin"/><Relationship Id="rId7" Type="http://schemas.openxmlformats.org/officeDocument/2006/relationships/printerSettings" Target="../printerSettings/printerSettings456.bin"/><Relationship Id="rId12" Type="http://schemas.openxmlformats.org/officeDocument/2006/relationships/printerSettings" Target="../printerSettings/printerSettings461.bin"/><Relationship Id="rId17" Type="http://schemas.openxmlformats.org/officeDocument/2006/relationships/printerSettings" Target="../printerSettings/printerSettings466.bin"/><Relationship Id="rId2" Type="http://schemas.openxmlformats.org/officeDocument/2006/relationships/printerSettings" Target="../printerSettings/printerSettings451.bin"/><Relationship Id="rId16" Type="http://schemas.openxmlformats.org/officeDocument/2006/relationships/printerSettings" Target="../printerSettings/printerSettings465.bin"/><Relationship Id="rId20" Type="http://schemas.openxmlformats.org/officeDocument/2006/relationships/printerSettings" Target="../printerSettings/printerSettings469.bin"/><Relationship Id="rId1" Type="http://schemas.openxmlformats.org/officeDocument/2006/relationships/printerSettings" Target="../printerSettings/printerSettings450.bin"/><Relationship Id="rId6" Type="http://schemas.openxmlformats.org/officeDocument/2006/relationships/printerSettings" Target="../printerSettings/printerSettings455.bin"/><Relationship Id="rId11" Type="http://schemas.openxmlformats.org/officeDocument/2006/relationships/printerSettings" Target="../printerSettings/printerSettings460.bin"/><Relationship Id="rId5" Type="http://schemas.openxmlformats.org/officeDocument/2006/relationships/printerSettings" Target="../printerSettings/printerSettings454.bin"/><Relationship Id="rId15" Type="http://schemas.openxmlformats.org/officeDocument/2006/relationships/printerSettings" Target="../printerSettings/printerSettings464.bin"/><Relationship Id="rId10" Type="http://schemas.openxmlformats.org/officeDocument/2006/relationships/printerSettings" Target="../printerSettings/printerSettings459.bin"/><Relationship Id="rId19" Type="http://schemas.openxmlformats.org/officeDocument/2006/relationships/printerSettings" Target="../printerSettings/printerSettings468.bin"/><Relationship Id="rId4" Type="http://schemas.openxmlformats.org/officeDocument/2006/relationships/printerSettings" Target="../printerSettings/printerSettings453.bin"/><Relationship Id="rId9" Type="http://schemas.openxmlformats.org/officeDocument/2006/relationships/printerSettings" Target="../printerSettings/printerSettings458.bin"/><Relationship Id="rId14" Type="http://schemas.openxmlformats.org/officeDocument/2006/relationships/printerSettings" Target="../printerSettings/printerSettings463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7.bin"/><Relationship Id="rId13" Type="http://schemas.openxmlformats.org/officeDocument/2006/relationships/printerSettings" Target="../printerSettings/printerSettings482.bin"/><Relationship Id="rId18" Type="http://schemas.openxmlformats.org/officeDocument/2006/relationships/printerSettings" Target="../printerSettings/printerSettings487.bin"/><Relationship Id="rId3" Type="http://schemas.openxmlformats.org/officeDocument/2006/relationships/printerSettings" Target="../printerSettings/printerSettings472.bin"/><Relationship Id="rId7" Type="http://schemas.openxmlformats.org/officeDocument/2006/relationships/printerSettings" Target="../printerSettings/printerSettings476.bin"/><Relationship Id="rId12" Type="http://schemas.openxmlformats.org/officeDocument/2006/relationships/printerSettings" Target="../printerSettings/printerSettings481.bin"/><Relationship Id="rId17" Type="http://schemas.openxmlformats.org/officeDocument/2006/relationships/printerSettings" Target="../printerSettings/printerSettings486.bin"/><Relationship Id="rId2" Type="http://schemas.openxmlformats.org/officeDocument/2006/relationships/printerSettings" Target="../printerSettings/printerSettings471.bin"/><Relationship Id="rId16" Type="http://schemas.openxmlformats.org/officeDocument/2006/relationships/printerSettings" Target="../printerSettings/printerSettings485.bin"/><Relationship Id="rId20" Type="http://schemas.openxmlformats.org/officeDocument/2006/relationships/printerSettings" Target="../printerSettings/printerSettings489.bin"/><Relationship Id="rId1" Type="http://schemas.openxmlformats.org/officeDocument/2006/relationships/printerSettings" Target="../printerSettings/printerSettings470.bin"/><Relationship Id="rId6" Type="http://schemas.openxmlformats.org/officeDocument/2006/relationships/printerSettings" Target="../printerSettings/printerSettings475.bin"/><Relationship Id="rId11" Type="http://schemas.openxmlformats.org/officeDocument/2006/relationships/printerSettings" Target="../printerSettings/printerSettings480.bin"/><Relationship Id="rId5" Type="http://schemas.openxmlformats.org/officeDocument/2006/relationships/printerSettings" Target="../printerSettings/printerSettings474.bin"/><Relationship Id="rId15" Type="http://schemas.openxmlformats.org/officeDocument/2006/relationships/printerSettings" Target="../printerSettings/printerSettings484.bin"/><Relationship Id="rId10" Type="http://schemas.openxmlformats.org/officeDocument/2006/relationships/printerSettings" Target="../printerSettings/printerSettings479.bin"/><Relationship Id="rId19" Type="http://schemas.openxmlformats.org/officeDocument/2006/relationships/printerSettings" Target="../printerSettings/printerSettings488.bin"/><Relationship Id="rId4" Type="http://schemas.openxmlformats.org/officeDocument/2006/relationships/printerSettings" Target="../printerSettings/printerSettings473.bin"/><Relationship Id="rId9" Type="http://schemas.openxmlformats.org/officeDocument/2006/relationships/printerSettings" Target="../printerSettings/printerSettings478.bin"/><Relationship Id="rId14" Type="http://schemas.openxmlformats.org/officeDocument/2006/relationships/printerSettings" Target="../printerSettings/printerSettings483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7.bin"/><Relationship Id="rId13" Type="http://schemas.openxmlformats.org/officeDocument/2006/relationships/printerSettings" Target="../printerSettings/printerSettings502.bin"/><Relationship Id="rId18" Type="http://schemas.openxmlformats.org/officeDocument/2006/relationships/printerSettings" Target="../printerSettings/printerSettings507.bin"/><Relationship Id="rId3" Type="http://schemas.openxmlformats.org/officeDocument/2006/relationships/printerSettings" Target="../printerSettings/printerSettings492.bin"/><Relationship Id="rId7" Type="http://schemas.openxmlformats.org/officeDocument/2006/relationships/printerSettings" Target="../printerSettings/printerSettings496.bin"/><Relationship Id="rId12" Type="http://schemas.openxmlformats.org/officeDocument/2006/relationships/printerSettings" Target="../printerSettings/printerSettings501.bin"/><Relationship Id="rId17" Type="http://schemas.openxmlformats.org/officeDocument/2006/relationships/printerSettings" Target="../printerSettings/printerSettings506.bin"/><Relationship Id="rId2" Type="http://schemas.openxmlformats.org/officeDocument/2006/relationships/printerSettings" Target="../printerSettings/printerSettings491.bin"/><Relationship Id="rId16" Type="http://schemas.openxmlformats.org/officeDocument/2006/relationships/printerSettings" Target="../printerSettings/printerSettings505.bin"/><Relationship Id="rId20" Type="http://schemas.openxmlformats.org/officeDocument/2006/relationships/printerSettings" Target="../printerSettings/printerSettings509.bin"/><Relationship Id="rId1" Type="http://schemas.openxmlformats.org/officeDocument/2006/relationships/printerSettings" Target="../printerSettings/printerSettings490.bin"/><Relationship Id="rId6" Type="http://schemas.openxmlformats.org/officeDocument/2006/relationships/printerSettings" Target="../printerSettings/printerSettings495.bin"/><Relationship Id="rId11" Type="http://schemas.openxmlformats.org/officeDocument/2006/relationships/printerSettings" Target="../printerSettings/printerSettings500.bin"/><Relationship Id="rId5" Type="http://schemas.openxmlformats.org/officeDocument/2006/relationships/printerSettings" Target="../printerSettings/printerSettings494.bin"/><Relationship Id="rId15" Type="http://schemas.openxmlformats.org/officeDocument/2006/relationships/printerSettings" Target="../printerSettings/printerSettings504.bin"/><Relationship Id="rId10" Type="http://schemas.openxmlformats.org/officeDocument/2006/relationships/printerSettings" Target="../printerSettings/printerSettings499.bin"/><Relationship Id="rId19" Type="http://schemas.openxmlformats.org/officeDocument/2006/relationships/printerSettings" Target="../printerSettings/printerSettings508.bin"/><Relationship Id="rId4" Type="http://schemas.openxmlformats.org/officeDocument/2006/relationships/printerSettings" Target="../printerSettings/printerSettings493.bin"/><Relationship Id="rId9" Type="http://schemas.openxmlformats.org/officeDocument/2006/relationships/printerSettings" Target="../printerSettings/printerSettings498.bin"/><Relationship Id="rId14" Type="http://schemas.openxmlformats.org/officeDocument/2006/relationships/printerSettings" Target="../printerSettings/printerSettings503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7.bin"/><Relationship Id="rId13" Type="http://schemas.openxmlformats.org/officeDocument/2006/relationships/printerSettings" Target="../printerSettings/printerSettings522.bin"/><Relationship Id="rId18" Type="http://schemas.openxmlformats.org/officeDocument/2006/relationships/printerSettings" Target="../printerSettings/printerSettings527.bin"/><Relationship Id="rId3" Type="http://schemas.openxmlformats.org/officeDocument/2006/relationships/printerSettings" Target="../printerSettings/printerSettings512.bin"/><Relationship Id="rId7" Type="http://schemas.openxmlformats.org/officeDocument/2006/relationships/printerSettings" Target="../printerSettings/printerSettings516.bin"/><Relationship Id="rId12" Type="http://schemas.openxmlformats.org/officeDocument/2006/relationships/printerSettings" Target="../printerSettings/printerSettings521.bin"/><Relationship Id="rId17" Type="http://schemas.openxmlformats.org/officeDocument/2006/relationships/printerSettings" Target="../printerSettings/printerSettings526.bin"/><Relationship Id="rId2" Type="http://schemas.openxmlformats.org/officeDocument/2006/relationships/printerSettings" Target="../printerSettings/printerSettings511.bin"/><Relationship Id="rId16" Type="http://schemas.openxmlformats.org/officeDocument/2006/relationships/printerSettings" Target="../printerSettings/printerSettings525.bin"/><Relationship Id="rId20" Type="http://schemas.openxmlformats.org/officeDocument/2006/relationships/printerSettings" Target="../printerSettings/printerSettings529.bin"/><Relationship Id="rId1" Type="http://schemas.openxmlformats.org/officeDocument/2006/relationships/printerSettings" Target="../printerSettings/printerSettings510.bin"/><Relationship Id="rId6" Type="http://schemas.openxmlformats.org/officeDocument/2006/relationships/printerSettings" Target="../printerSettings/printerSettings515.bin"/><Relationship Id="rId11" Type="http://schemas.openxmlformats.org/officeDocument/2006/relationships/printerSettings" Target="../printerSettings/printerSettings520.bin"/><Relationship Id="rId5" Type="http://schemas.openxmlformats.org/officeDocument/2006/relationships/printerSettings" Target="../printerSettings/printerSettings514.bin"/><Relationship Id="rId15" Type="http://schemas.openxmlformats.org/officeDocument/2006/relationships/printerSettings" Target="../printerSettings/printerSettings524.bin"/><Relationship Id="rId10" Type="http://schemas.openxmlformats.org/officeDocument/2006/relationships/printerSettings" Target="../printerSettings/printerSettings519.bin"/><Relationship Id="rId19" Type="http://schemas.openxmlformats.org/officeDocument/2006/relationships/printerSettings" Target="../printerSettings/printerSettings528.bin"/><Relationship Id="rId4" Type="http://schemas.openxmlformats.org/officeDocument/2006/relationships/printerSettings" Target="../printerSettings/printerSettings513.bin"/><Relationship Id="rId9" Type="http://schemas.openxmlformats.org/officeDocument/2006/relationships/printerSettings" Target="../printerSettings/printerSettings518.bin"/><Relationship Id="rId14" Type="http://schemas.openxmlformats.org/officeDocument/2006/relationships/printerSettings" Target="../printerSettings/printerSettings523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7.bin"/><Relationship Id="rId13" Type="http://schemas.openxmlformats.org/officeDocument/2006/relationships/printerSettings" Target="../printerSettings/printerSettings542.bin"/><Relationship Id="rId18" Type="http://schemas.openxmlformats.org/officeDocument/2006/relationships/printerSettings" Target="../printerSettings/printerSettings547.bin"/><Relationship Id="rId3" Type="http://schemas.openxmlformats.org/officeDocument/2006/relationships/printerSettings" Target="../printerSettings/printerSettings532.bin"/><Relationship Id="rId7" Type="http://schemas.openxmlformats.org/officeDocument/2006/relationships/printerSettings" Target="../printerSettings/printerSettings536.bin"/><Relationship Id="rId12" Type="http://schemas.openxmlformats.org/officeDocument/2006/relationships/printerSettings" Target="../printerSettings/printerSettings541.bin"/><Relationship Id="rId17" Type="http://schemas.openxmlformats.org/officeDocument/2006/relationships/printerSettings" Target="../printerSettings/printerSettings546.bin"/><Relationship Id="rId2" Type="http://schemas.openxmlformats.org/officeDocument/2006/relationships/printerSettings" Target="../printerSettings/printerSettings531.bin"/><Relationship Id="rId16" Type="http://schemas.openxmlformats.org/officeDocument/2006/relationships/printerSettings" Target="../printerSettings/printerSettings545.bin"/><Relationship Id="rId20" Type="http://schemas.openxmlformats.org/officeDocument/2006/relationships/printerSettings" Target="../printerSettings/printerSettings549.bin"/><Relationship Id="rId1" Type="http://schemas.openxmlformats.org/officeDocument/2006/relationships/printerSettings" Target="../printerSettings/printerSettings530.bin"/><Relationship Id="rId6" Type="http://schemas.openxmlformats.org/officeDocument/2006/relationships/printerSettings" Target="../printerSettings/printerSettings535.bin"/><Relationship Id="rId11" Type="http://schemas.openxmlformats.org/officeDocument/2006/relationships/printerSettings" Target="../printerSettings/printerSettings540.bin"/><Relationship Id="rId5" Type="http://schemas.openxmlformats.org/officeDocument/2006/relationships/printerSettings" Target="../printerSettings/printerSettings534.bin"/><Relationship Id="rId15" Type="http://schemas.openxmlformats.org/officeDocument/2006/relationships/printerSettings" Target="../printerSettings/printerSettings544.bin"/><Relationship Id="rId10" Type="http://schemas.openxmlformats.org/officeDocument/2006/relationships/printerSettings" Target="../printerSettings/printerSettings539.bin"/><Relationship Id="rId19" Type="http://schemas.openxmlformats.org/officeDocument/2006/relationships/printerSettings" Target="../printerSettings/printerSettings548.bin"/><Relationship Id="rId4" Type="http://schemas.openxmlformats.org/officeDocument/2006/relationships/printerSettings" Target="../printerSettings/printerSettings533.bin"/><Relationship Id="rId9" Type="http://schemas.openxmlformats.org/officeDocument/2006/relationships/printerSettings" Target="../printerSettings/printerSettings538.bin"/><Relationship Id="rId14" Type="http://schemas.openxmlformats.org/officeDocument/2006/relationships/printerSettings" Target="../printerSettings/printerSettings543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7.bin"/><Relationship Id="rId13" Type="http://schemas.openxmlformats.org/officeDocument/2006/relationships/printerSettings" Target="../printerSettings/printerSettings562.bin"/><Relationship Id="rId18" Type="http://schemas.openxmlformats.org/officeDocument/2006/relationships/printerSettings" Target="../printerSettings/printerSettings567.bin"/><Relationship Id="rId3" Type="http://schemas.openxmlformats.org/officeDocument/2006/relationships/printerSettings" Target="../printerSettings/printerSettings552.bin"/><Relationship Id="rId7" Type="http://schemas.openxmlformats.org/officeDocument/2006/relationships/printerSettings" Target="../printerSettings/printerSettings556.bin"/><Relationship Id="rId12" Type="http://schemas.openxmlformats.org/officeDocument/2006/relationships/printerSettings" Target="../printerSettings/printerSettings561.bin"/><Relationship Id="rId17" Type="http://schemas.openxmlformats.org/officeDocument/2006/relationships/printerSettings" Target="../printerSettings/printerSettings566.bin"/><Relationship Id="rId2" Type="http://schemas.openxmlformats.org/officeDocument/2006/relationships/printerSettings" Target="../printerSettings/printerSettings551.bin"/><Relationship Id="rId16" Type="http://schemas.openxmlformats.org/officeDocument/2006/relationships/printerSettings" Target="../printerSettings/printerSettings565.bin"/><Relationship Id="rId20" Type="http://schemas.openxmlformats.org/officeDocument/2006/relationships/printerSettings" Target="../printerSettings/printerSettings569.bin"/><Relationship Id="rId1" Type="http://schemas.openxmlformats.org/officeDocument/2006/relationships/printerSettings" Target="../printerSettings/printerSettings550.bin"/><Relationship Id="rId6" Type="http://schemas.openxmlformats.org/officeDocument/2006/relationships/printerSettings" Target="../printerSettings/printerSettings555.bin"/><Relationship Id="rId11" Type="http://schemas.openxmlformats.org/officeDocument/2006/relationships/printerSettings" Target="../printerSettings/printerSettings560.bin"/><Relationship Id="rId5" Type="http://schemas.openxmlformats.org/officeDocument/2006/relationships/printerSettings" Target="../printerSettings/printerSettings554.bin"/><Relationship Id="rId15" Type="http://schemas.openxmlformats.org/officeDocument/2006/relationships/printerSettings" Target="../printerSettings/printerSettings564.bin"/><Relationship Id="rId10" Type="http://schemas.openxmlformats.org/officeDocument/2006/relationships/printerSettings" Target="../printerSettings/printerSettings559.bin"/><Relationship Id="rId19" Type="http://schemas.openxmlformats.org/officeDocument/2006/relationships/printerSettings" Target="../printerSettings/printerSettings568.bin"/><Relationship Id="rId4" Type="http://schemas.openxmlformats.org/officeDocument/2006/relationships/printerSettings" Target="../printerSettings/printerSettings553.bin"/><Relationship Id="rId9" Type="http://schemas.openxmlformats.org/officeDocument/2006/relationships/printerSettings" Target="../printerSettings/printerSettings558.bin"/><Relationship Id="rId14" Type="http://schemas.openxmlformats.org/officeDocument/2006/relationships/printerSettings" Target="../printerSettings/printerSettings5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32"/>
  <sheetViews>
    <sheetView tabSelected="1" zoomScaleNormal="100" workbookViewId="0"/>
  </sheetViews>
  <sheetFormatPr defaultColWidth="9.140625" defaultRowHeight="15" x14ac:dyDescent="0.25"/>
  <cols>
    <col min="1" max="1" width="124.42578125" style="79" customWidth="1"/>
    <col min="2" max="16384" width="9.140625" style="79"/>
  </cols>
  <sheetData>
    <row r="1" spans="1:1" ht="16.5" x14ac:dyDescent="0.25">
      <c r="A1" s="1" t="s">
        <v>192</v>
      </c>
    </row>
    <row r="2" spans="1:1" ht="17.25" customHeight="1" x14ac:dyDescent="0.25">
      <c r="A2" s="36" t="str">
        <f>HYPERLINK("#'24.1.'!A1",'24.1.'!$A$1)</f>
        <v>24.1. Уписана дјеца, ученици и студенти према нивоима образовања на почетку школске године</v>
      </c>
    </row>
    <row r="3" spans="1:1" ht="17.25" customHeight="1" x14ac:dyDescent="0.25">
      <c r="A3" s="36" t="str">
        <f>HYPERLINK("#'24.2.'!A1",'24.2.'!$A$1)</f>
        <v xml:space="preserve">24.2. Ученици и студенти који су завршили основну или средњу школу односно дипломирали на високошколској установи </v>
      </c>
    </row>
    <row r="4" spans="1:1" ht="17.25" customHeight="1" x14ac:dyDescent="0.25">
      <c r="A4" s="36" t="str">
        <f>HYPERLINK("#'24.3.'!A1",'24.3.'!$A$1)</f>
        <v xml:space="preserve">24.3. Број предшколских установа, дјеце и запослених у предшколским установама </v>
      </c>
    </row>
    <row r="5" spans="1:1" ht="17.25" customHeight="1" x14ac:dyDescent="0.25">
      <c r="A5" s="36" t="str">
        <f>HYPERLINK("#'24.4.'!A1",'24.4.'!$A$1)</f>
        <v xml:space="preserve">24.4. Број васпитних група и дјеце у предшколском образовању према узрасту </v>
      </c>
    </row>
    <row r="6" spans="1:1" ht="17.25" customHeight="1" x14ac:dyDescent="0.25">
      <c r="A6" s="36" t="str">
        <f>HYPERLINK("#'24.5.'!A1",'24.5.'!$A$1)</f>
        <v>24.5. Основне школе, одјељења, ученици по полу, нивоима и наставно особље на почетку  школске године1)</v>
      </c>
    </row>
    <row r="7" spans="1:1" s="308" customFormat="1" ht="17.25" customHeight="1" x14ac:dyDescent="0.25">
      <c r="A7" s="36" t="str">
        <f>HYPERLINK("#'24.6.'!A1",'24.6.'!$A$1)</f>
        <v>24.6. Ученици основних школа према учењу страног језика на почетку школске године</v>
      </c>
    </row>
    <row r="8" spans="1:1" ht="17.25" customHeight="1" x14ac:dyDescent="0.25">
      <c r="A8" s="36" t="str">
        <f>HYPERLINK("#'24.7.'!A1",'24.7.'!$A$1)</f>
        <v>24.7. Број нижих музичких школа, ученика по полу и наставно особље по полу на почетку школске године</v>
      </c>
    </row>
    <row r="9" spans="1:1" ht="17.25" customHeight="1" x14ac:dyDescent="0.25">
      <c r="A9" s="36" t="str">
        <f>HYPERLINK("#'24.8.'!A1",'24.8.'!$A$1)</f>
        <v>24.8. Средње школе, одјељења, ученици по полу, нивоима и наставно особље на почетку школске године</v>
      </c>
    </row>
    <row r="10" spans="1:1" ht="17.25" customHeight="1" x14ac:dyDescent="0.25">
      <c r="A10" s="36" t="str">
        <f>HYPERLINK("#'24.9.'!A1",'24.9.'!$A$1)</f>
        <v>24.9. Ученици средњих школа по пољима образовања, почетак и крај школске 2019/2020. године</v>
      </c>
    </row>
    <row r="11" spans="1:1" ht="17.25" customHeight="1" x14ac:dyDescent="0.25">
      <c r="A11" s="36" t="str">
        <f>HYPERLINK("#'24.10.'!A1",'24.10.'!$A$1)</f>
        <v>24.10. Ученици средњих школа према учењу страног језика на почетку школске године</v>
      </c>
    </row>
    <row r="12" spans="1:1" ht="17.25" customHeight="1" x14ac:dyDescent="0.25">
      <c r="A12" s="36" t="str">
        <f>HYPERLINK("#'24.11.'!A1",'24.11.'!$A$1)</f>
        <v xml:space="preserve">24.11. Високошколске установе </v>
      </c>
    </row>
    <row r="13" spans="1:1" ht="17.25" customHeight="1" x14ac:dyDescent="0.25">
      <c r="A13" s="36" t="str">
        <f>HYPERLINK("#'24.12.'!A1",'24.12.'!$A$1)</f>
        <v>24.12. Уписани студенти и наставно особље по високошколским установама</v>
      </c>
    </row>
    <row r="14" spans="1:1" ht="17.25" customHeight="1" x14ac:dyDescent="0.25">
      <c r="A14" s="36" t="str">
        <f>HYPERLINK("#'24.13.'!A1",'24.13.'!$A$1)</f>
        <v>24.13. Уписани студенти по годинама студија и апсолвенти</v>
      </c>
    </row>
    <row r="15" spans="1:1" ht="17.25" customHeight="1" x14ac:dyDescent="0.25">
      <c r="A15" s="36" t="str">
        <f>HYPERLINK("#'24.14.'!A1",'24.14.'!$A$1)</f>
        <v>24.14. Уписани студенти по старости, полу, начину студирања, години студија и старости у школској 2019/2020. години</v>
      </c>
    </row>
    <row r="16" spans="1:1" ht="17.25" customHeight="1" x14ac:dyDescent="0.25">
      <c r="A16" s="36" t="str">
        <f>HYPERLINK("#'24.15.'!A1",'24.15.'!$A$1)</f>
        <v>24.15. Уписани студенти према полу и области образовања</v>
      </c>
    </row>
    <row r="17" spans="1:1" ht="17.25" customHeight="1" x14ac:dyDescent="0.25">
      <c r="A17" s="36" t="str">
        <f>HYPERLINK("#'24.16.'!A1",'24.16.'!$A$1)</f>
        <v>24.16. Уписани студенти према начину финансирања и области образовања у школској 2019/2020. години</v>
      </c>
    </row>
    <row r="18" spans="1:1" ht="17.25" customHeight="1" x14ac:dyDescent="0.25">
      <c r="A18" s="36" t="str">
        <f>HYPERLINK("#'24.17.'!A1",'24.17.'!$A$1)</f>
        <v>24.17. Уписани студенти према облику својине високошколске установе</v>
      </c>
    </row>
    <row r="19" spans="1:1" ht="17.25" customHeight="1" x14ac:dyDescent="0.25">
      <c r="A19" s="36" t="str">
        <f>HYPERLINK("#'24.18.'!A1",'24.18.'!$A$1)</f>
        <v>24.18. Дипломирани студенти према полу и области образовања</v>
      </c>
    </row>
    <row r="20" spans="1:1" ht="17.25" customHeight="1" x14ac:dyDescent="0.25">
      <c r="A20" s="36" t="str">
        <f>HYPERLINK("#'24.19.'!A1",'24.19.'!$A$1)</f>
        <v>24.19. Дипломирани студенти према облику својине високошколске установе</v>
      </c>
    </row>
    <row r="21" spans="1:1" ht="17.25" customHeight="1" x14ac:dyDescent="0.25">
      <c r="A21" s="36" t="str">
        <f>HYPERLINK("#'24.20.'!A1",'24.20.'!$A$1)</f>
        <v>24.20. Уписани на магистарске, мастер и специјалистичке студије и докторанти – особе у поступку стицања звања доктора наука</v>
      </c>
    </row>
    <row r="22" spans="1:1" ht="17.25" customHeight="1" x14ac:dyDescent="0.25">
      <c r="A22" s="36" t="str">
        <f>HYPERLINK("#'24.21.'!A1",'24.21.'!$A$1)</f>
        <v>24.21. Уписани на магистарске, мастер и специјалистичке студије по високошколским установама</v>
      </c>
    </row>
    <row r="23" spans="1:1" ht="17.25" customHeight="1" x14ac:dyDescent="0.25">
      <c r="A23" s="36" t="str">
        <f>HYPERLINK("#'24.22.'!A1",'24.22.'!$A$1)</f>
        <v>24.22. Уписани на докторске студије и пријављене докторске дисертације по високошколским установама</v>
      </c>
    </row>
    <row r="24" spans="1:1" ht="17.25" customHeight="1" x14ac:dyDescent="0.25">
      <c r="A24" s="36" t="str">
        <f>HYPERLINK("#'24.23.'!A1",'24.23.'!$A$1)</f>
        <v>24.23. Уписани на магистарске, мастер и специјалистичке студије према полу и годинама старости у школској 2019/2020. години</v>
      </c>
    </row>
    <row r="25" spans="1:1" ht="17.25" customHeight="1" x14ac:dyDescent="0.25">
      <c r="A25" s="36" t="str">
        <f>HYPERLINK("#'24.24.'!A1",'24.24.'!$A$1)</f>
        <v>24.24. Докторaнти према полу и годинама старости у школској 2019/2020. години</v>
      </c>
    </row>
    <row r="26" spans="1:1" ht="17.25" customHeight="1" x14ac:dyDescent="0.25">
      <c r="A26" s="36" t="str">
        <f>HYPERLINK("#'24.25.'!A1",'24.25.'!$A$1)</f>
        <v xml:space="preserve">24.25. Магистри наука, мастери, специјалисти и доктори наука </v>
      </c>
    </row>
    <row r="27" spans="1:1" ht="17.25" customHeight="1" x14ac:dyDescent="0.25">
      <c r="A27" s="36" t="str">
        <f>HYPERLINK("#'24.26.'!A1",'24.26.'!$A$1)</f>
        <v>24.26. Магистри наука, мастери, специјалисти и доктори наука према научној области, 2020.</v>
      </c>
    </row>
    <row r="28" spans="1:1" ht="17.25" customHeight="1" x14ac:dyDescent="0.25">
      <c r="A28" s="36" t="str">
        <f>HYPERLINK("#'24.27.'!A1",'24.27.'!$A$1)</f>
        <v>24.27. Наставно особље према облику својине високошколске установе</v>
      </c>
    </row>
    <row r="29" spans="1:1" ht="17.25" customHeight="1" x14ac:dyDescent="0.25">
      <c r="A29" s="36" t="str">
        <f>HYPERLINK("#'24.28.'!A1",'24.28.'!$A$1)</f>
        <v>24.28. Домови ученика и студентски домови, корисници по полу и врсти школе коју похађају</v>
      </c>
    </row>
    <row r="30" spans="1:1" ht="17.25" customHeight="1" x14ac:dyDescent="0.25">
      <c r="A30" s="36" t="str">
        <f>HYPERLINK("#'24.29.'!A1",'24.29.'!$A$1)</f>
        <v>24.29. Домови ученика, корисници по полу и врсти школе коју похађају</v>
      </c>
    </row>
    <row r="31" spans="1:1" ht="17.25" customHeight="1" x14ac:dyDescent="0.25">
      <c r="A31" s="36" t="str">
        <f>HYPERLINK("#'24.30.'!A1",'24.30.'!$A$1)</f>
        <v>24.30. Студентски домови, корисници по полу и врсти школе коју похађају</v>
      </c>
    </row>
    <row r="32" spans="1:1" ht="17.25" customHeight="1" x14ac:dyDescent="0.25">
      <c r="A32" s="36" t="str">
        <f>HYPERLINK("#'24.31.'!A1",'24.31.'!$A$1)</f>
        <v xml:space="preserve">24.31. Запослени у домовима ученика и студентским домовима </v>
      </c>
    </row>
  </sheetData>
  <customSheetViews>
    <customSheetView guid="{C1909EBA-E690-4D0B-8D7C-7B33BE164461}">
      <selection activeCell="H26" sqref="H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988B429-821F-4D75-821C-A353239CCCF4}" topLeftCell="A4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3037A44-CF34-4EA7-859E-C612C4239AF0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194B671-764B-4433-A1C3-F00F1A1496C0}" topLeftCell="A4">
      <selection activeCell="A19" sqref="A19"/>
      <pageMargins left="0.7" right="0.7" top="0.75" bottom="0.75" header="0.3" footer="0.3"/>
      <pageSetup paperSize="9" orientation="landscape" r:id="rId4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70" showPageBreaks="1">
      <selection activeCell="J18" sqref="J18"/>
      <pageMargins left="0.7" right="0.7" top="0.75" bottom="0.75" header="0.3" footer="0.3"/>
      <pageSetup paperSize="9" orientation="landscape" r:id="rId5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70">
      <selection activeCell="A2" sqref="A2"/>
      <pageMargins left="0.7" right="0.7" top="0.75" bottom="0.75" header="0.3" footer="0.3"/>
      <pageSetup paperSize="9" orientation="landscape" r:id="rId6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70">
      <selection activeCell="J18" sqref="J18"/>
      <pageMargins left="0.7" right="0.7" top="0.75" bottom="0.75" header="0.3" footer="0.3"/>
      <pageSetup paperSize="9" orientation="landscape" r:id="rId7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 scale="7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C555030-B639-445A-B305-835534289AE6}" scale="70" showPageBreaks="1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BEBC294C-3C7A-4A28-963E-7F632AAD6016}">
      <selection activeCell="A2" sqref="A2"/>
      <pageMargins left="0.7" right="0.7" top="0.75" bottom="0.75" header="0.3" footer="0.3"/>
      <pageSetup paperSize="9" orientation="landscape" r:id="rId10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howPageBreaks="1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B1CA05F7-B49B-4E67-8221-6522CC55B603}" scale="70">
      <selection activeCell="A21" sqref="A21"/>
      <pageMargins left="0.7" right="0.7" top="0.75" bottom="0.75" header="0.3" footer="0.3"/>
      <pageSetup paperSize="9" orientation="landscape" r:id="rId12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howPageBreaks="1">
      <selection activeCell="E11" sqref="E11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BC8EEE9-ED24-4EF2-AD7A-BBDA46FF0E7A}" showPageBreaks="1">
      <pageMargins left="0.7" right="0.7" top="0.75" bottom="0.75" header="0.3" footer="0.3"/>
      <pageSetup paperSize="9" orientation="landscape" r:id="rId14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65A73507-9607-4F99-BB95-5F4D9276854C}" topLeftCell="A4">
      <selection activeCell="A21" sqref="A21"/>
      <pageMargins left="0.7" right="0.7" top="0.75" bottom="0.75" header="0.3" footer="0.3"/>
      <pageSetup paperSize="9" orientation="landscape" r:id="rId15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AA3A0536-23D6-4721-BE0F-F5A34CA985B7}">
      <pageMargins left="0.70866141732283472" right="0.70866141732283472" top="0.74803149606299213" bottom="0.74803149606299213" header="0.31496062992125984" footer="0.31496062992125984"/>
      <pageSetup paperSize="9" orientation="landscape" r:id="rId16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C045848-80EB-4749-AEBF-13B2050D02DA}">
      <selection activeCell="J23" sqref="J23"/>
      <pageMargins left="0.70866141732283472" right="0.70866141732283472" top="0.74803149606299213" bottom="0.74803149606299213" header="0.31496062992125984" footer="0.31496062992125984"/>
      <pageSetup paperSize="9" orientation="landscape" r:id="rId17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6" location="'24.5.'!A1" display="24.5. Основне школе, одјељења, ученици по полу, нивоима и наставно особље на почетку  школске године"/>
  </hyperlinks>
  <pageMargins left="0.70866141732283472" right="0.70866141732283472" top="0.74803149606299213" bottom="0.74803149606299213" header="0.31496062992125984" footer="0.31496062992125984"/>
  <pageSetup paperSize="9" orientation="landscape" r:id="rId1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0"/>
  <sheetViews>
    <sheetView zoomScaleNormal="115" workbookViewId="0">
      <pane ySplit="4" topLeftCell="A5" activePane="bottomLeft" state="frozen"/>
      <selection pane="bottomLeft" activeCell="D31" sqref="D31"/>
    </sheetView>
  </sheetViews>
  <sheetFormatPr defaultColWidth="9.140625" defaultRowHeight="12" x14ac:dyDescent="0.2"/>
  <cols>
    <col min="1" max="1" width="11.7109375" style="2" customWidth="1"/>
    <col min="2" max="2" width="9.42578125" style="2" customWidth="1"/>
    <col min="3" max="3" width="10.28515625" style="2" customWidth="1"/>
    <col min="4" max="4" width="10.5703125" style="2" customWidth="1"/>
    <col min="5" max="5" width="9.7109375" style="2" customWidth="1"/>
    <col min="6" max="6" width="9.7109375" style="4" customWidth="1"/>
    <col min="7" max="7" width="10.5703125" style="2" customWidth="1"/>
    <col min="8" max="9" width="8.42578125" style="2" customWidth="1"/>
    <col min="10" max="10" width="10.5703125" style="2" customWidth="1"/>
    <col min="11" max="11" width="8.5703125" style="2" customWidth="1"/>
    <col min="12" max="12" width="8.5703125" style="4" customWidth="1"/>
    <col min="13" max="13" width="10.140625" style="2" customWidth="1"/>
    <col min="14" max="16384" width="9.140625" style="2"/>
  </cols>
  <sheetData>
    <row r="1" spans="1:13" s="3" customFormat="1" x14ac:dyDescent="0.2">
      <c r="A1" s="63" t="s">
        <v>193</v>
      </c>
      <c r="B1" s="2"/>
      <c r="C1" s="2"/>
      <c r="D1" s="2"/>
      <c r="E1" s="2"/>
      <c r="F1" s="2"/>
      <c r="G1" s="2"/>
      <c r="H1" s="2"/>
      <c r="I1" s="2"/>
      <c r="J1" s="2"/>
    </row>
    <row r="2" spans="1:13" ht="15" customHeight="1" thickBot="1" x14ac:dyDescent="0.25">
      <c r="A2" s="7"/>
      <c r="F2" s="2"/>
      <c r="L2" s="2"/>
      <c r="M2" s="5" t="s">
        <v>1</v>
      </c>
    </row>
    <row r="3" spans="1:13" s="3" customFormat="1" ht="20.25" customHeight="1" thickTop="1" x14ac:dyDescent="0.25">
      <c r="A3" s="125"/>
      <c r="B3" s="328" t="s">
        <v>7</v>
      </c>
      <c r="C3" s="329"/>
      <c r="D3" s="330"/>
      <c r="E3" s="331" t="s">
        <v>99</v>
      </c>
      <c r="F3" s="331"/>
      <c r="G3" s="331"/>
      <c r="H3" s="328" t="s">
        <v>100</v>
      </c>
      <c r="I3" s="328"/>
      <c r="J3" s="328"/>
      <c r="K3" s="328" t="s">
        <v>8</v>
      </c>
      <c r="L3" s="328"/>
      <c r="M3" s="332"/>
    </row>
    <row r="4" spans="1:13" s="16" customFormat="1" ht="36" x14ac:dyDescent="0.25">
      <c r="A4" s="126"/>
      <c r="B4" s="17" t="s">
        <v>9</v>
      </c>
      <c r="C4" s="17" t="s">
        <v>10</v>
      </c>
      <c r="D4" s="17" t="s">
        <v>11</v>
      </c>
      <c r="E4" s="17" t="s">
        <v>12</v>
      </c>
      <c r="F4" s="17" t="s">
        <v>13</v>
      </c>
      <c r="G4" s="17" t="s">
        <v>14</v>
      </c>
      <c r="H4" s="17" t="s">
        <v>15</v>
      </c>
      <c r="I4" s="17" t="s">
        <v>13</v>
      </c>
      <c r="J4" s="17" t="s">
        <v>14</v>
      </c>
      <c r="K4" s="17" t="s">
        <v>16</v>
      </c>
      <c r="L4" s="17" t="s">
        <v>17</v>
      </c>
      <c r="M4" s="18" t="s">
        <v>18</v>
      </c>
    </row>
    <row r="5" spans="1:13" ht="15" customHeight="1" x14ac:dyDescent="0.2">
      <c r="A5" s="181" t="s">
        <v>19</v>
      </c>
      <c r="B5" s="9" t="s">
        <v>2</v>
      </c>
      <c r="C5" s="9" t="s">
        <v>2</v>
      </c>
      <c r="D5" s="9" t="s">
        <v>2</v>
      </c>
      <c r="E5" s="9">
        <v>687</v>
      </c>
      <c r="F5" s="9">
        <v>127753</v>
      </c>
      <c r="G5" s="9">
        <v>6586</v>
      </c>
      <c r="H5" s="9" t="s">
        <v>2</v>
      </c>
      <c r="I5" s="9" t="s">
        <v>2</v>
      </c>
      <c r="J5" s="9" t="s">
        <v>2</v>
      </c>
      <c r="K5" s="9">
        <v>28</v>
      </c>
      <c r="L5" s="2">
        <v>9487</v>
      </c>
      <c r="M5" s="8" t="s">
        <v>2</v>
      </c>
    </row>
    <row r="6" spans="1:13" ht="15" customHeight="1" x14ac:dyDescent="0.2">
      <c r="A6" s="208" t="s">
        <v>20</v>
      </c>
      <c r="B6" s="9" t="s">
        <v>2</v>
      </c>
      <c r="C6" s="9" t="s">
        <v>2</v>
      </c>
      <c r="D6" s="9" t="s">
        <v>2</v>
      </c>
      <c r="E6" s="9">
        <v>735</v>
      </c>
      <c r="F6" s="9">
        <v>127952</v>
      </c>
      <c r="G6" s="9">
        <v>6976</v>
      </c>
      <c r="H6" s="9">
        <v>98</v>
      </c>
      <c r="I6" s="9">
        <v>51908</v>
      </c>
      <c r="J6" s="9">
        <v>2812</v>
      </c>
      <c r="K6" s="9">
        <v>32</v>
      </c>
      <c r="L6" s="19" t="s">
        <v>108</v>
      </c>
      <c r="M6" s="8" t="s">
        <v>2</v>
      </c>
    </row>
    <row r="7" spans="1:13" ht="15" customHeight="1" x14ac:dyDescent="0.2">
      <c r="A7" s="208" t="s">
        <v>21</v>
      </c>
      <c r="B7" s="9" t="s">
        <v>2</v>
      </c>
      <c r="C7" s="9" t="s">
        <v>2</v>
      </c>
      <c r="D7" s="9" t="s">
        <v>2</v>
      </c>
      <c r="E7" s="9">
        <v>747</v>
      </c>
      <c r="F7" s="9">
        <v>125812</v>
      </c>
      <c r="G7" s="9">
        <v>6950</v>
      </c>
      <c r="H7" s="9">
        <v>100</v>
      </c>
      <c r="I7" s="9">
        <v>53340</v>
      </c>
      <c r="J7" s="10">
        <v>2738</v>
      </c>
      <c r="K7" s="10">
        <v>32</v>
      </c>
      <c r="L7" s="2">
        <v>12132</v>
      </c>
      <c r="M7" s="19" t="s">
        <v>109</v>
      </c>
    </row>
    <row r="8" spans="1:13" ht="15" customHeight="1" x14ac:dyDescent="0.2">
      <c r="A8" s="208" t="s">
        <v>101</v>
      </c>
      <c r="B8" s="9" t="s">
        <v>2</v>
      </c>
      <c r="C8" s="9" t="s">
        <v>2</v>
      </c>
      <c r="D8" s="9" t="s">
        <v>2</v>
      </c>
      <c r="E8" s="9">
        <v>769</v>
      </c>
      <c r="F8" s="9">
        <v>122209</v>
      </c>
      <c r="G8" s="9">
        <v>7060</v>
      </c>
      <c r="H8" s="9">
        <v>97</v>
      </c>
      <c r="I8" s="9">
        <v>54238</v>
      </c>
      <c r="J8" s="10">
        <v>2809</v>
      </c>
      <c r="K8" s="10">
        <v>32</v>
      </c>
      <c r="L8" s="2">
        <v>13883</v>
      </c>
      <c r="M8" s="19" t="s">
        <v>110</v>
      </c>
    </row>
    <row r="9" spans="1:13" ht="15" customHeight="1" x14ac:dyDescent="0.2">
      <c r="A9" s="208" t="s">
        <v>22</v>
      </c>
      <c r="B9" s="9" t="s">
        <v>2</v>
      </c>
      <c r="C9" s="9" t="s">
        <v>2</v>
      </c>
      <c r="D9" s="9" t="s">
        <v>2</v>
      </c>
      <c r="E9" s="9">
        <v>773</v>
      </c>
      <c r="F9" s="9">
        <v>119038</v>
      </c>
      <c r="G9" s="9">
        <v>7238</v>
      </c>
      <c r="H9" s="9">
        <v>94</v>
      </c>
      <c r="I9" s="9">
        <v>54340</v>
      </c>
      <c r="J9" s="10">
        <v>2902</v>
      </c>
      <c r="K9" s="10">
        <v>34</v>
      </c>
      <c r="L9" s="2">
        <v>15283</v>
      </c>
      <c r="M9" s="19" t="s">
        <v>111</v>
      </c>
    </row>
    <row r="10" spans="1:13" ht="15" customHeight="1" x14ac:dyDescent="0.2">
      <c r="A10" s="208" t="s">
        <v>102</v>
      </c>
      <c r="B10" s="9">
        <v>62</v>
      </c>
      <c r="C10" s="9">
        <v>5734</v>
      </c>
      <c r="D10" s="9">
        <v>827</v>
      </c>
      <c r="E10" s="9">
        <v>762</v>
      </c>
      <c r="F10" s="9">
        <v>114816</v>
      </c>
      <c r="G10" s="9">
        <v>6952</v>
      </c>
      <c r="H10" s="9">
        <v>93</v>
      </c>
      <c r="I10" s="9">
        <v>52293</v>
      </c>
      <c r="J10" s="10">
        <v>2892</v>
      </c>
      <c r="K10" s="10">
        <v>35</v>
      </c>
      <c r="L10" s="2">
        <v>16969</v>
      </c>
      <c r="M10" s="19" t="s">
        <v>112</v>
      </c>
    </row>
    <row r="11" spans="1:13" ht="15" customHeight="1" x14ac:dyDescent="0.2">
      <c r="A11" s="208" t="s">
        <v>23</v>
      </c>
      <c r="B11" s="10">
        <v>63</v>
      </c>
      <c r="C11" s="10">
        <v>5773</v>
      </c>
      <c r="D11" s="10">
        <v>807</v>
      </c>
      <c r="E11" s="10">
        <v>783</v>
      </c>
      <c r="F11" s="10">
        <v>114603</v>
      </c>
      <c r="G11" s="10">
        <v>6978</v>
      </c>
      <c r="H11" s="10">
        <v>90</v>
      </c>
      <c r="I11" s="10">
        <v>51948</v>
      </c>
      <c r="J11" s="10">
        <v>2892</v>
      </c>
      <c r="K11" s="10">
        <v>33</v>
      </c>
      <c r="L11" s="2">
        <v>18618</v>
      </c>
      <c r="M11" s="2">
        <v>1797</v>
      </c>
    </row>
    <row r="12" spans="1:13" ht="15" customHeight="1" x14ac:dyDescent="0.2">
      <c r="A12" s="208" t="s">
        <v>24</v>
      </c>
      <c r="B12" s="10">
        <v>63</v>
      </c>
      <c r="C12" s="10">
        <v>4618</v>
      </c>
      <c r="D12" s="10">
        <v>785</v>
      </c>
      <c r="E12" s="10">
        <v>781</v>
      </c>
      <c r="F12" s="10">
        <v>125256</v>
      </c>
      <c r="G12" s="10">
        <v>7678</v>
      </c>
      <c r="H12" s="10">
        <v>92</v>
      </c>
      <c r="I12" s="10">
        <v>51577</v>
      </c>
      <c r="J12" s="10">
        <v>2937</v>
      </c>
      <c r="K12" s="10">
        <v>39</v>
      </c>
      <c r="L12" s="2">
        <v>21717</v>
      </c>
      <c r="M12" s="2">
        <v>1962</v>
      </c>
    </row>
    <row r="13" spans="1:13" ht="15" customHeight="1" x14ac:dyDescent="0.2">
      <c r="A13" s="208" t="s">
        <v>25</v>
      </c>
      <c r="B13" s="10">
        <v>62</v>
      </c>
      <c r="C13" s="10">
        <v>4667</v>
      </c>
      <c r="D13" s="10">
        <v>793</v>
      </c>
      <c r="E13" s="10">
        <v>788</v>
      </c>
      <c r="F13" s="10">
        <v>122862</v>
      </c>
      <c r="G13" s="10">
        <v>7739</v>
      </c>
      <c r="H13" s="10">
        <v>91</v>
      </c>
      <c r="I13" s="10">
        <v>51556</v>
      </c>
      <c r="J13" s="9">
        <v>3011</v>
      </c>
      <c r="K13" s="10">
        <v>43</v>
      </c>
      <c r="L13" s="2">
        <v>24528</v>
      </c>
      <c r="M13" s="2">
        <v>2499</v>
      </c>
    </row>
    <row r="14" spans="1:13" ht="15" customHeight="1" x14ac:dyDescent="0.2">
      <c r="A14" s="208" t="s">
        <v>26</v>
      </c>
      <c r="B14" s="10">
        <v>66</v>
      </c>
      <c r="C14" s="10">
        <v>4713</v>
      </c>
      <c r="D14" s="10">
        <v>787</v>
      </c>
      <c r="E14" s="10">
        <v>790</v>
      </c>
      <c r="F14" s="10">
        <v>119852</v>
      </c>
      <c r="G14" s="10">
        <v>7746</v>
      </c>
      <c r="H14" s="10">
        <v>91</v>
      </c>
      <c r="I14" s="10">
        <v>50754</v>
      </c>
      <c r="J14" s="9">
        <v>3083</v>
      </c>
      <c r="K14" s="10">
        <v>64</v>
      </c>
      <c r="L14" s="2">
        <v>27421</v>
      </c>
      <c r="M14" s="2">
        <v>2603</v>
      </c>
    </row>
    <row r="15" spans="1:13" ht="15" customHeight="1" x14ac:dyDescent="0.2">
      <c r="A15" s="208" t="s">
        <v>27</v>
      </c>
      <c r="B15" s="10">
        <v>67</v>
      </c>
      <c r="C15" s="10">
        <v>5082</v>
      </c>
      <c r="D15" s="10">
        <v>818</v>
      </c>
      <c r="E15" s="10">
        <v>791</v>
      </c>
      <c r="F15" s="10">
        <v>116888</v>
      </c>
      <c r="G15" s="10">
        <v>7736</v>
      </c>
      <c r="H15" s="10">
        <v>92</v>
      </c>
      <c r="I15" s="10">
        <v>50858</v>
      </c>
      <c r="J15" s="9">
        <v>3098</v>
      </c>
      <c r="K15" s="10">
        <v>21</v>
      </c>
      <c r="L15" s="2">
        <v>32969</v>
      </c>
      <c r="M15" s="2">
        <v>2607</v>
      </c>
    </row>
    <row r="16" spans="1:13" ht="15" customHeight="1" x14ac:dyDescent="0.2">
      <c r="A16" s="208" t="s">
        <v>28</v>
      </c>
      <c r="B16" s="10">
        <v>68</v>
      </c>
      <c r="C16" s="10">
        <v>5502</v>
      </c>
      <c r="D16" s="10">
        <v>848</v>
      </c>
      <c r="E16" s="10">
        <v>788</v>
      </c>
      <c r="F16" s="10">
        <v>115430</v>
      </c>
      <c r="G16" s="10">
        <v>7765</v>
      </c>
      <c r="H16" s="10">
        <v>92</v>
      </c>
      <c r="I16" s="10">
        <v>48821</v>
      </c>
      <c r="J16" s="9">
        <v>3248</v>
      </c>
      <c r="K16" s="10">
        <v>25</v>
      </c>
      <c r="L16" s="2">
        <v>35099</v>
      </c>
      <c r="M16" s="2">
        <v>2614</v>
      </c>
    </row>
    <row r="17" spans="1:13" ht="15" customHeight="1" x14ac:dyDescent="0.2">
      <c r="A17" s="208" t="s">
        <v>29</v>
      </c>
      <c r="B17" s="10">
        <v>69</v>
      </c>
      <c r="C17" s="10">
        <v>6342</v>
      </c>
      <c r="D17" s="10">
        <v>918</v>
      </c>
      <c r="E17" s="10">
        <v>779</v>
      </c>
      <c r="F17" s="10">
        <v>113320</v>
      </c>
      <c r="G17" s="10">
        <v>7994</v>
      </c>
      <c r="H17" s="10">
        <v>93</v>
      </c>
      <c r="I17" s="10">
        <v>46938</v>
      </c>
      <c r="J17" s="9">
        <v>3309</v>
      </c>
      <c r="K17" s="10">
        <v>24</v>
      </c>
      <c r="L17" s="2">
        <v>41246</v>
      </c>
      <c r="M17" s="2">
        <v>2456</v>
      </c>
    </row>
    <row r="18" spans="1:13" ht="15" customHeight="1" x14ac:dyDescent="0.2">
      <c r="A18" s="208" t="s">
        <v>121</v>
      </c>
      <c r="B18" s="10">
        <v>78</v>
      </c>
      <c r="C18" s="10">
        <v>6583</v>
      </c>
      <c r="D18" s="10">
        <v>981</v>
      </c>
      <c r="E18" s="10">
        <v>754</v>
      </c>
      <c r="F18" s="10">
        <v>108736</v>
      </c>
      <c r="G18" s="10">
        <v>8223</v>
      </c>
      <c r="H18" s="10">
        <v>94</v>
      </c>
      <c r="I18" s="10">
        <v>48225</v>
      </c>
      <c r="J18" s="9">
        <v>3598</v>
      </c>
      <c r="K18" s="10">
        <v>26</v>
      </c>
      <c r="L18" s="2">
        <v>43928</v>
      </c>
      <c r="M18" s="2">
        <v>2617</v>
      </c>
    </row>
    <row r="19" spans="1:13" ht="15" customHeight="1" x14ac:dyDescent="0.2">
      <c r="A19" s="83" t="s">
        <v>123</v>
      </c>
      <c r="B19" s="10">
        <v>78</v>
      </c>
      <c r="C19" s="10">
        <v>6394</v>
      </c>
      <c r="D19" s="10">
        <v>991</v>
      </c>
      <c r="E19" s="10">
        <v>751</v>
      </c>
      <c r="F19" s="10">
        <v>105028</v>
      </c>
      <c r="G19" s="10">
        <v>8360</v>
      </c>
      <c r="H19" s="10">
        <v>94</v>
      </c>
      <c r="I19" s="10">
        <v>48788</v>
      </c>
      <c r="J19" s="9">
        <v>3768</v>
      </c>
      <c r="K19" s="10">
        <v>24</v>
      </c>
      <c r="L19" s="2">
        <v>45966</v>
      </c>
      <c r="M19" s="2">
        <v>2724</v>
      </c>
    </row>
    <row r="20" spans="1:13" ht="15" customHeight="1" x14ac:dyDescent="0.2">
      <c r="A20" s="83" t="s">
        <v>136</v>
      </c>
      <c r="B20" s="10">
        <v>82</v>
      </c>
      <c r="C20" s="10">
        <v>6732</v>
      </c>
      <c r="D20" s="10">
        <v>1018</v>
      </c>
      <c r="E20" s="10">
        <f>708+23</f>
        <v>731</v>
      </c>
      <c r="F20" s="10">
        <f>100966+410</f>
        <v>101376</v>
      </c>
      <c r="G20" s="10">
        <f>8370+85</f>
        <v>8455</v>
      </c>
      <c r="H20" s="10">
        <v>94</v>
      </c>
      <c r="I20" s="10">
        <v>50452</v>
      </c>
      <c r="J20" s="9">
        <v>3981</v>
      </c>
      <c r="K20" s="86">
        <v>24</v>
      </c>
      <c r="L20" s="52">
        <v>46547</v>
      </c>
      <c r="M20" s="52">
        <v>2789</v>
      </c>
    </row>
    <row r="21" spans="1:13" ht="15" customHeight="1" x14ac:dyDescent="0.2">
      <c r="A21" s="83" t="s">
        <v>146</v>
      </c>
      <c r="B21" s="10">
        <v>95</v>
      </c>
      <c r="C21" s="10">
        <v>7369</v>
      </c>
      <c r="D21" s="10">
        <v>1110</v>
      </c>
      <c r="E21" s="10">
        <f>704+23</f>
        <v>727</v>
      </c>
      <c r="F21" s="10">
        <f>98599+426</f>
        <v>99025</v>
      </c>
      <c r="G21" s="10">
        <f>8347+101</f>
        <v>8448</v>
      </c>
      <c r="H21" s="10">
        <v>94</v>
      </c>
      <c r="I21" s="10">
        <v>49367</v>
      </c>
      <c r="J21" s="9">
        <v>4013</v>
      </c>
      <c r="K21" s="86">
        <v>22</v>
      </c>
      <c r="L21" s="52">
        <v>44720</v>
      </c>
      <c r="M21" s="52">
        <v>2802</v>
      </c>
    </row>
    <row r="22" spans="1:13" ht="15" customHeight="1" x14ac:dyDescent="0.2">
      <c r="A22" s="209" t="s">
        <v>160</v>
      </c>
      <c r="B22" s="10">
        <v>99</v>
      </c>
      <c r="C22" s="10">
        <v>7599</v>
      </c>
      <c r="D22" s="10">
        <v>1156</v>
      </c>
      <c r="E22" s="10">
        <f>698+23</f>
        <v>721</v>
      </c>
      <c r="F22" s="10">
        <f>96524+408</f>
        <v>96932</v>
      </c>
      <c r="G22" s="10">
        <f>8439+96</f>
        <v>8535</v>
      </c>
      <c r="H22" s="10">
        <v>94</v>
      </c>
      <c r="I22" s="10">
        <v>46421</v>
      </c>
      <c r="J22" s="9">
        <v>3947</v>
      </c>
      <c r="K22" s="86">
        <v>21</v>
      </c>
      <c r="L22" s="52">
        <v>41988</v>
      </c>
      <c r="M22" s="52">
        <v>2821</v>
      </c>
    </row>
    <row r="23" spans="1:13" ht="15" customHeight="1" x14ac:dyDescent="0.2">
      <c r="A23" s="209" t="s">
        <v>213</v>
      </c>
      <c r="B23" s="86">
        <v>113</v>
      </c>
      <c r="C23" s="86">
        <v>8166</v>
      </c>
      <c r="D23" s="86">
        <v>1268</v>
      </c>
      <c r="E23" s="86">
        <v>720</v>
      </c>
      <c r="F23" s="86">
        <v>95639</v>
      </c>
      <c r="G23" s="86">
        <v>8138</v>
      </c>
      <c r="H23" s="86">
        <v>94</v>
      </c>
      <c r="I23" s="86">
        <v>43975</v>
      </c>
      <c r="J23" s="50">
        <v>3785</v>
      </c>
      <c r="K23" s="86">
        <v>20</v>
      </c>
      <c r="L23" s="52">
        <v>39735</v>
      </c>
      <c r="M23" s="52">
        <v>2833</v>
      </c>
    </row>
    <row r="24" spans="1:13" ht="15" customHeight="1" x14ac:dyDescent="0.2">
      <c r="A24" s="209" t="s">
        <v>238</v>
      </c>
      <c r="B24" s="86">
        <v>124</v>
      </c>
      <c r="C24" s="86">
        <v>9093</v>
      </c>
      <c r="D24" s="86">
        <v>1392</v>
      </c>
      <c r="E24" s="86">
        <v>708</v>
      </c>
      <c r="F24" s="86">
        <v>94064</v>
      </c>
      <c r="G24" s="86">
        <v>8181</v>
      </c>
      <c r="H24" s="86">
        <v>94</v>
      </c>
      <c r="I24" s="86">
        <v>42089</v>
      </c>
      <c r="J24" s="50">
        <v>3872</v>
      </c>
      <c r="K24" s="86">
        <v>21</v>
      </c>
      <c r="L24" s="52">
        <v>37390</v>
      </c>
      <c r="M24" s="52">
        <v>2924</v>
      </c>
    </row>
    <row r="25" spans="1:13" ht="15" customHeight="1" x14ac:dyDescent="0.2">
      <c r="A25" s="209" t="s">
        <v>239</v>
      </c>
      <c r="B25" s="86">
        <v>132</v>
      </c>
      <c r="C25" s="86">
        <v>9953</v>
      </c>
      <c r="D25" s="86">
        <v>1518</v>
      </c>
      <c r="E25" s="86">
        <v>701</v>
      </c>
      <c r="F25" s="86">
        <v>92683</v>
      </c>
      <c r="G25" s="86">
        <v>8179</v>
      </c>
      <c r="H25" s="86">
        <v>94</v>
      </c>
      <c r="I25" s="86">
        <v>41136</v>
      </c>
      <c r="J25" s="50">
        <v>3820</v>
      </c>
      <c r="K25" s="86">
        <v>21</v>
      </c>
      <c r="L25" s="52">
        <v>34792</v>
      </c>
      <c r="M25" s="52">
        <v>2775</v>
      </c>
    </row>
    <row r="26" spans="1:13" ht="15" customHeight="1" x14ac:dyDescent="0.2">
      <c r="A26" s="209" t="s">
        <v>253</v>
      </c>
      <c r="B26" s="86">
        <v>132</v>
      </c>
      <c r="C26" s="86">
        <v>10240</v>
      </c>
      <c r="D26" s="86">
        <v>1587</v>
      </c>
      <c r="E26" s="86">
        <v>692</v>
      </c>
      <c r="F26" s="86">
        <v>91370</v>
      </c>
      <c r="G26" s="86">
        <v>8194</v>
      </c>
      <c r="H26" s="86">
        <v>94</v>
      </c>
      <c r="I26" s="86">
        <v>39831</v>
      </c>
      <c r="J26" s="50">
        <v>3771</v>
      </c>
      <c r="K26" s="86">
        <v>21</v>
      </c>
      <c r="L26" s="52">
        <v>31850</v>
      </c>
      <c r="M26" s="52">
        <v>2736</v>
      </c>
    </row>
    <row r="27" spans="1:13" ht="15" customHeight="1" x14ac:dyDescent="0.2">
      <c r="A27" s="209" t="s">
        <v>260</v>
      </c>
      <c r="B27" s="52">
        <v>161</v>
      </c>
      <c r="C27" s="52">
        <v>12156</v>
      </c>
      <c r="D27" s="52">
        <v>1860</v>
      </c>
      <c r="E27" s="52">
        <v>687</v>
      </c>
      <c r="F27" s="62">
        <v>90003</v>
      </c>
      <c r="G27" s="52">
        <v>8217</v>
      </c>
      <c r="H27" s="52">
        <v>95</v>
      </c>
      <c r="I27" s="52">
        <v>38499</v>
      </c>
      <c r="J27" s="52">
        <v>3888</v>
      </c>
      <c r="K27" s="86">
        <v>21</v>
      </c>
      <c r="L27" s="52">
        <v>29006</v>
      </c>
      <c r="M27" s="52">
        <v>2810</v>
      </c>
    </row>
    <row r="28" spans="1:13" ht="15" customHeight="1" x14ac:dyDescent="0.2">
      <c r="A28" s="209" t="s">
        <v>266</v>
      </c>
      <c r="B28" s="52">
        <v>174</v>
      </c>
      <c r="C28" s="52">
        <v>13138</v>
      </c>
      <c r="D28" s="52">
        <v>1996</v>
      </c>
      <c r="E28" s="52">
        <v>686</v>
      </c>
      <c r="F28" s="62">
        <v>88331</v>
      </c>
      <c r="G28" s="52">
        <v>8212</v>
      </c>
      <c r="H28" s="52">
        <v>95</v>
      </c>
      <c r="I28" s="52">
        <v>37206</v>
      </c>
      <c r="J28" s="52">
        <v>3944</v>
      </c>
      <c r="K28" s="86">
        <v>20</v>
      </c>
      <c r="L28" s="52">
        <v>26980</v>
      </c>
      <c r="M28" s="52">
        <v>2795</v>
      </c>
    </row>
    <row r="29" spans="1:13" ht="12" customHeight="1" x14ac:dyDescent="0.2">
      <c r="A29" s="136"/>
    </row>
    <row r="30" spans="1:13" x14ac:dyDescent="0.2">
      <c r="A30" s="11" t="s">
        <v>107</v>
      </c>
    </row>
  </sheetData>
  <customSheetViews>
    <customSheetView guid="{C1909EBA-E690-4D0B-8D7C-7B33BE164461}">
      <pane ySplit="4" topLeftCell="A11" activePane="bottomLeft" state="frozen"/>
      <selection pane="bottomLeft" activeCell="F24" sqref="F2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pane ySplit="4" topLeftCell="A5" activePane="bottomLeft" state="frozen"/>
      <selection pane="bottomLeft" activeCell="F29" sqref="F2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pane ySplit="4" topLeftCell="A5" activePane="bottomLeft" state="frozen"/>
      <selection pane="bottomLeft" activeCell="F29" sqref="F2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15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9E288C68-A855-497F-B9E8-35946C714420}" showPageBreaks="1">
      <pane ySplit="4" topLeftCell="A5" activePane="bottomLeft" state="frozen"/>
      <selection pane="bottomLeft" activeCell="L24" sqref="L2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4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4" topLeftCell="A5" activePane="bottomLeft" state="frozen"/>
      <selection pane="bottomLeft" activeCell="G34" sqref="G3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4" topLeftCell="A5" activePane="bottomLeft" state="frozen"/>
      <selection pane="bottomLeft" activeCell="D34" sqref="D3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4" topLeftCell="A14" activePane="bottomLeft" state="frozen"/>
      <selection pane="bottomLeft"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DF74987D-6181-42D1-AE99-A8659DEA9D55}" showPageBreaks="1" showRuler="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4" topLeftCell="A6" activePane="bottomLeft" state="frozen"/>
      <selection pane="bottomLeft" activeCell="H22" sqref="H2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15">
      <pane ySplit="4" topLeftCell="A8" activePane="bottomLeft" state="frozen"/>
      <selection pane="bottomLeft" activeCell="K22" sqref="K2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A24" sqref="A24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ne ySplit="4" topLeftCell="A1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4" topLeftCell="A5" activePane="bottomLeft" state="frozen"/>
      <selection pane="bottomLeft" activeCell="G34" sqref="G34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15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65A73507-9607-4F99-BB95-5F4D9276854C}" scale="115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AA3A0536-23D6-4721-BE0F-F5A34CA985B7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B3:D3"/>
    <mergeCell ref="E3:G3"/>
    <mergeCell ref="H3:J3"/>
    <mergeCell ref="K3:M3"/>
  </mergeCells>
  <phoneticPr fontId="27" type="noConversion"/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1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12" style="2" customWidth="1"/>
    <col min="2" max="4" width="9" style="2" customWidth="1"/>
    <col min="5" max="5" width="8.7109375" style="2" customWidth="1"/>
    <col min="6" max="6" width="8.7109375" style="4" customWidth="1"/>
    <col min="7" max="10" width="8.7109375" style="2" customWidth="1"/>
    <col min="11" max="11" width="8.28515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21" s="3" customFormat="1" x14ac:dyDescent="0.2">
      <c r="A1" s="14" t="s">
        <v>194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21" ht="15" customHeight="1" thickBot="1" x14ac:dyDescent="0.25">
      <c r="A2" s="7"/>
      <c r="F2" s="2"/>
      <c r="L2" s="2"/>
      <c r="M2" s="5" t="s">
        <v>1</v>
      </c>
    </row>
    <row r="3" spans="1:21" s="20" customFormat="1" ht="24.75" customHeight="1" thickTop="1" x14ac:dyDescent="0.25">
      <c r="A3" s="334"/>
      <c r="B3" s="331" t="s">
        <v>103</v>
      </c>
      <c r="C3" s="331"/>
      <c r="D3" s="331"/>
      <c r="E3" s="331" t="s">
        <v>104</v>
      </c>
      <c r="F3" s="331"/>
      <c r="G3" s="331"/>
      <c r="H3" s="331"/>
      <c r="I3" s="331"/>
      <c r="J3" s="331"/>
      <c r="K3" s="331" t="s">
        <v>113</v>
      </c>
      <c r="L3" s="331"/>
      <c r="M3" s="337"/>
    </row>
    <row r="4" spans="1:21" s="20" customFormat="1" ht="24.75" customHeight="1" x14ac:dyDescent="0.25">
      <c r="A4" s="335"/>
      <c r="B4" s="333"/>
      <c r="C4" s="333"/>
      <c r="D4" s="333"/>
      <c r="E4" s="333" t="s">
        <v>30</v>
      </c>
      <c r="F4" s="333"/>
      <c r="G4" s="333"/>
      <c r="H4" s="333" t="s">
        <v>105</v>
      </c>
      <c r="I4" s="333"/>
      <c r="J4" s="333"/>
      <c r="K4" s="333"/>
      <c r="L4" s="333"/>
      <c r="M4" s="338"/>
    </row>
    <row r="5" spans="1:21" s="20" customFormat="1" ht="24.75" customHeight="1" x14ac:dyDescent="0.25">
      <c r="A5" s="336"/>
      <c r="B5" s="17" t="s">
        <v>30</v>
      </c>
      <c r="C5" s="17" t="s">
        <v>31</v>
      </c>
      <c r="D5" s="17" t="s">
        <v>32</v>
      </c>
      <c r="E5" s="17" t="s">
        <v>30</v>
      </c>
      <c r="F5" s="17" t="s">
        <v>31</v>
      </c>
      <c r="G5" s="17" t="s">
        <v>32</v>
      </c>
      <c r="H5" s="17" t="s">
        <v>30</v>
      </c>
      <c r="I5" s="17" t="s">
        <v>31</v>
      </c>
      <c r="J5" s="17" t="s">
        <v>32</v>
      </c>
      <c r="K5" s="17" t="s">
        <v>30</v>
      </c>
      <c r="L5" s="17" t="s">
        <v>31</v>
      </c>
      <c r="M5" s="18" t="s">
        <v>32</v>
      </c>
    </row>
    <row r="6" spans="1:21" ht="15" customHeight="1" x14ac:dyDescent="0.2">
      <c r="A6" s="181" t="s">
        <v>19</v>
      </c>
      <c r="B6" s="9">
        <v>16648</v>
      </c>
      <c r="C6" s="9">
        <v>8426</v>
      </c>
      <c r="D6" s="9">
        <v>8222</v>
      </c>
      <c r="E6" s="9">
        <v>12741</v>
      </c>
      <c r="F6" s="9" t="s">
        <v>2</v>
      </c>
      <c r="G6" s="9" t="s">
        <v>2</v>
      </c>
      <c r="H6" s="9" t="s">
        <v>2</v>
      </c>
      <c r="I6" s="9" t="s">
        <v>2</v>
      </c>
      <c r="J6" s="9" t="s">
        <v>2</v>
      </c>
      <c r="K6" s="9" t="s">
        <v>2</v>
      </c>
      <c r="L6" s="8" t="s">
        <v>2</v>
      </c>
      <c r="M6" s="8" t="s">
        <v>2</v>
      </c>
    </row>
    <row r="7" spans="1:21" ht="15" customHeight="1" x14ac:dyDescent="0.25">
      <c r="A7" s="208" t="s">
        <v>20</v>
      </c>
      <c r="B7" s="9">
        <v>16474</v>
      </c>
      <c r="C7" s="9">
        <v>8350</v>
      </c>
      <c r="D7" s="9">
        <v>8124</v>
      </c>
      <c r="E7" s="9">
        <v>12930</v>
      </c>
      <c r="F7" s="9" t="s">
        <v>2</v>
      </c>
      <c r="G7" s="9" t="s">
        <v>2</v>
      </c>
      <c r="H7" s="9" t="s">
        <v>2</v>
      </c>
      <c r="I7" s="9" t="s">
        <v>2</v>
      </c>
      <c r="J7" s="9" t="s">
        <v>2</v>
      </c>
      <c r="K7" s="9">
        <v>672</v>
      </c>
      <c r="L7" s="2">
        <v>277</v>
      </c>
      <c r="M7" s="2">
        <v>395</v>
      </c>
      <c r="Q7"/>
      <c r="R7"/>
      <c r="S7"/>
      <c r="T7"/>
      <c r="U7"/>
    </row>
    <row r="8" spans="1:21" ht="15" customHeight="1" x14ac:dyDescent="0.25">
      <c r="A8" s="208" t="s">
        <v>21</v>
      </c>
      <c r="B8" s="9">
        <v>16818</v>
      </c>
      <c r="C8" s="9">
        <v>8557</v>
      </c>
      <c r="D8" s="9">
        <v>8261</v>
      </c>
      <c r="E8" s="9">
        <v>13578</v>
      </c>
      <c r="F8" s="9" t="s">
        <v>2</v>
      </c>
      <c r="G8" s="9" t="s">
        <v>2</v>
      </c>
      <c r="H8" s="9" t="s">
        <v>2</v>
      </c>
      <c r="I8" s="9" t="s">
        <v>2</v>
      </c>
      <c r="J8" s="10" t="s">
        <v>2</v>
      </c>
      <c r="K8" s="10">
        <v>706</v>
      </c>
      <c r="L8" s="2">
        <v>270</v>
      </c>
      <c r="M8" s="2">
        <v>436</v>
      </c>
      <c r="Q8"/>
      <c r="R8"/>
      <c r="S8"/>
      <c r="T8"/>
      <c r="U8"/>
    </row>
    <row r="9" spans="1:21" ht="15" customHeight="1" x14ac:dyDescent="0.25">
      <c r="A9" s="208" t="s">
        <v>33</v>
      </c>
      <c r="B9" s="9">
        <v>15783</v>
      </c>
      <c r="C9" s="9">
        <v>7987</v>
      </c>
      <c r="D9" s="9">
        <v>7796</v>
      </c>
      <c r="E9" s="9">
        <v>14172</v>
      </c>
      <c r="F9" s="9" t="s">
        <v>2</v>
      </c>
      <c r="G9" s="9" t="s">
        <v>2</v>
      </c>
      <c r="H9" s="9" t="s">
        <v>2</v>
      </c>
      <c r="I9" s="9" t="s">
        <v>2</v>
      </c>
      <c r="J9" s="10" t="s">
        <v>2</v>
      </c>
      <c r="K9" s="10">
        <v>885</v>
      </c>
      <c r="L9" s="2">
        <v>370</v>
      </c>
      <c r="M9" s="2">
        <v>515</v>
      </c>
      <c r="Q9"/>
      <c r="R9"/>
      <c r="S9"/>
      <c r="T9"/>
      <c r="U9"/>
    </row>
    <row r="10" spans="1:21" ht="15" customHeight="1" x14ac:dyDescent="0.25">
      <c r="A10" s="208" t="s">
        <v>106</v>
      </c>
      <c r="B10" s="9">
        <v>15815</v>
      </c>
      <c r="C10" s="9">
        <v>7987</v>
      </c>
      <c r="D10" s="9">
        <v>7828</v>
      </c>
      <c r="E10" s="9">
        <v>14251</v>
      </c>
      <c r="F10" s="9">
        <v>7306</v>
      </c>
      <c r="G10" s="9">
        <v>6945</v>
      </c>
      <c r="H10" s="9" t="s">
        <v>2</v>
      </c>
      <c r="I10" s="9" t="s">
        <v>2</v>
      </c>
      <c r="J10" s="10" t="s">
        <v>2</v>
      </c>
      <c r="K10" s="10">
        <v>1002</v>
      </c>
      <c r="L10" s="2">
        <v>368</v>
      </c>
      <c r="M10" s="2">
        <v>634</v>
      </c>
      <c r="Q10"/>
      <c r="R10"/>
      <c r="S10"/>
      <c r="T10"/>
      <c r="U10"/>
    </row>
    <row r="11" spans="1:21" ht="15" customHeight="1" x14ac:dyDescent="0.25">
      <c r="A11" s="208" t="s">
        <v>34</v>
      </c>
      <c r="B11" s="9">
        <v>15111</v>
      </c>
      <c r="C11" s="9">
        <v>7677</v>
      </c>
      <c r="D11" s="9">
        <v>7434</v>
      </c>
      <c r="E11" s="9">
        <v>14241</v>
      </c>
      <c r="F11" s="9">
        <v>7367</v>
      </c>
      <c r="G11" s="9">
        <v>6874</v>
      </c>
      <c r="H11" s="9">
        <v>13645</v>
      </c>
      <c r="I11" s="9">
        <v>7020</v>
      </c>
      <c r="J11" s="10">
        <v>6625</v>
      </c>
      <c r="K11" s="10">
        <v>1141</v>
      </c>
      <c r="L11" s="2">
        <v>404</v>
      </c>
      <c r="M11" s="2">
        <v>737</v>
      </c>
      <c r="Q11"/>
      <c r="R11"/>
      <c r="S11"/>
      <c r="T11"/>
      <c r="U11"/>
    </row>
    <row r="12" spans="1:21" ht="15" customHeight="1" x14ac:dyDescent="0.25">
      <c r="A12" s="208" t="s">
        <v>23</v>
      </c>
      <c r="B12" s="10">
        <v>14641</v>
      </c>
      <c r="C12" s="10">
        <v>7510</v>
      </c>
      <c r="D12" s="10">
        <v>7131</v>
      </c>
      <c r="E12" s="10">
        <v>13936</v>
      </c>
      <c r="F12" s="10">
        <v>7027</v>
      </c>
      <c r="G12" s="10">
        <v>6909</v>
      </c>
      <c r="H12" s="10">
        <v>13303</v>
      </c>
      <c r="I12" s="10">
        <v>6640</v>
      </c>
      <c r="J12" s="10">
        <v>6663</v>
      </c>
      <c r="K12" s="10">
        <v>1309</v>
      </c>
      <c r="L12" s="2">
        <v>499</v>
      </c>
      <c r="M12" s="2">
        <v>810</v>
      </c>
      <c r="Q12"/>
      <c r="R12"/>
      <c r="S12"/>
      <c r="T12"/>
      <c r="U12"/>
    </row>
    <row r="13" spans="1:21" ht="15" customHeight="1" x14ac:dyDescent="0.25">
      <c r="A13" s="208" t="s">
        <v>24</v>
      </c>
      <c r="B13" s="10">
        <v>14850</v>
      </c>
      <c r="C13" s="10">
        <v>7563</v>
      </c>
      <c r="D13" s="10">
        <v>7287</v>
      </c>
      <c r="E13" s="10">
        <v>13360</v>
      </c>
      <c r="F13" s="10">
        <v>6827</v>
      </c>
      <c r="G13" s="10">
        <v>6533</v>
      </c>
      <c r="H13" s="10">
        <v>12466</v>
      </c>
      <c r="I13" s="10">
        <v>6294</v>
      </c>
      <c r="J13" s="10">
        <v>6172</v>
      </c>
      <c r="K13" s="10">
        <v>1645</v>
      </c>
      <c r="L13" s="2">
        <v>673</v>
      </c>
      <c r="M13" s="2">
        <v>972</v>
      </c>
      <c r="Q13"/>
      <c r="R13"/>
      <c r="S13"/>
      <c r="T13"/>
      <c r="U13"/>
    </row>
    <row r="14" spans="1:21" ht="15" customHeight="1" x14ac:dyDescent="0.25">
      <c r="A14" s="208" t="s">
        <v>25</v>
      </c>
      <c r="B14" s="10">
        <v>14279</v>
      </c>
      <c r="C14" s="10">
        <v>7429</v>
      </c>
      <c r="D14" s="10">
        <v>6850</v>
      </c>
      <c r="E14" s="10">
        <v>14437</v>
      </c>
      <c r="F14" s="10">
        <v>7364</v>
      </c>
      <c r="G14" s="10">
        <v>7073</v>
      </c>
      <c r="H14" s="10">
        <v>13547</v>
      </c>
      <c r="I14" s="10">
        <v>6796</v>
      </c>
      <c r="J14" s="9">
        <v>6751</v>
      </c>
      <c r="K14" s="10">
        <v>2186</v>
      </c>
      <c r="L14" s="2">
        <v>825</v>
      </c>
      <c r="M14" s="2">
        <v>1361</v>
      </c>
      <c r="Q14"/>
      <c r="R14"/>
      <c r="S14"/>
      <c r="T14"/>
      <c r="U14"/>
    </row>
    <row r="15" spans="1:21" ht="15" customHeight="1" x14ac:dyDescent="0.25">
      <c r="A15" s="208" t="s">
        <v>26</v>
      </c>
      <c r="B15" s="10">
        <v>14403</v>
      </c>
      <c r="C15" s="10">
        <v>7320</v>
      </c>
      <c r="D15" s="10">
        <v>7083</v>
      </c>
      <c r="E15" s="10">
        <v>13572</v>
      </c>
      <c r="F15" s="10">
        <v>6954</v>
      </c>
      <c r="G15" s="10">
        <v>6618</v>
      </c>
      <c r="H15" s="10">
        <v>12844</v>
      </c>
      <c r="I15" s="10">
        <v>6481</v>
      </c>
      <c r="J15" s="9">
        <v>6363</v>
      </c>
      <c r="K15" s="10">
        <v>3036</v>
      </c>
      <c r="L15" s="2">
        <v>1185</v>
      </c>
      <c r="M15" s="2">
        <v>1851</v>
      </c>
      <c r="Q15"/>
      <c r="R15"/>
      <c r="S15"/>
      <c r="T15"/>
      <c r="U15"/>
    </row>
    <row r="16" spans="1:21" ht="15" customHeight="1" x14ac:dyDescent="0.25">
      <c r="A16" s="208" t="s">
        <v>27</v>
      </c>
      <c r="B16" s="10">
        <v>12216</v>
      </c>
      <c r="C16" s="10">
        <v>6314</v>
      </c>
      <c r="D16" s="10">
        <v>5902</v>
      </c>
      <c r="E16" s="10">
        <v>13845</v>
      </c>
      <c r="F16" s="10">
        <v>7036</v>
      </c>
      <c r="G16" s="10">
        <v>6809</v>
      </c>
      <c r="H16" s="10">
        <v>13022</v>
      </c>
      <c r="I16" s="10">
        <v>6519</v>
      </c>
      <c r="J16" s="9">
        <v>6503</v>
      </c>
      <c r="K16" s="10">
        <v>4301</v>
      </c>
      <c r="L16" s="2">
        <v>1887</v>
      </c>
      <c r="M16" s="2">
        <v>2414</v>
      </c>
      <c r="Q16"/>
      <c r="R16"/>
      <c r="S16"/>
      <c r="T16"/>
      <c r="U16"/>
    </row>
    <row r="17" spans="1:21" ht="15" customHeight="1" x14ac:dyDescent="0.25">
      <c r="A17" s="208" t="s">
        <v>28</v>
      </c>
      <c r="B17" s="10">
        <v>12426</v>
      </c>
      <c r="C17" s="10">
        <v>6340</v>
      </c>
      <c r="D17" s="10">
        <v>6086</v>
      </c>
      <c r="E17" s="10">
        <v>13504</v>
      </c>
      <c r="F17" s="10">
        <v>6883</v>
      </c>
      <c r="G17" s="10">
        <v>6621</v>
      </c>
      <c r="H17" s="10">
        <v>12792</v>
      </c>
      <c r="I17" s="10">
        <v>6458</v>
      </c>
      <c r="J17" s="9">
        <v>6334</v>
      </c>
      <c r="K17" s="10">
        <v>5886</v>
      </c>
      <c r="L17" s="2">
        <v>2516</v>
      </c>
      <c r="M17" s="2">
        <v>3370</v>
      </c>
      <c r="Q17"/>
      <c r="R17"/>
      <c r="S17"/>
      <c r="T17"/>
      <c r="U17"/>
    </row>
    <row r="18" spans="1:21" ht="15" customHeight="1" x14ac:dyDescent="0.25">
      <c r="A18" s="208" t="s">
        <v>29</v>
      </c>
      <c r="B18" s="10">
        <v>14875</v>
      </c>
      <c r="C18" s="10">
        <v>7603</v>
      </c>
      <c r="D18" s="10">
        <v>7272</v>
      </c>
      <c r="E18" s="10">
        <v>13848</v>
      </c>
      <c r="F18" s="10">
        <v>7190</v>
      </c>
      <c r="G18" s="10">
        <v>6658</v>
      </c>
      <c r="H18" s="10">
        <v>12470</v>
      </c>
      <c r="I18" s="10">
        <v>6329</v>
      </c>
      <c r="J18" s="9">
        <v>6141</v>
      </c>
      <c r="K18" s="10">
        <v>6931</v>
      </c>
      <c r="L18" s="2">
        <v>3019</v>
      </c>
      <c r="M18" s="2">
        <v>3912</v>
      </c>
      <c r="Q18"/>
      <c r="R18"/>
      <c r="S18"/>
      <c r="T18"/>
      <c r="U18"/>
    </row>
    <row r="19" spans="1:21" ht="15" customHeight="1" x14ac:dyDescent="0.25">
      <c r="A19" s="208" t="s">
        <v>119</v>
      </c>
      <c r="B19" s="10">
        <v>13948</v>
      </c>
      <c r="C19" s="10">
        <v>7075</v>
      </c>
      <c r="D19" s="10">
        <v>6873</v>
      </c>
      <c r="E19" s="10">
        <v>13229</v>
      </c>
      <c r="F19" s="10">
        <v>6616</v>
      </c>
      <c r="G19" s="10">
        <v>6613</v>
      </c>
      <c r="H19" s="10">
        <v>12255</v>
      </c>
      <c r="I19" s="10">
        <v>6080</v>
      </c>
      <c r="J19" s="9">
        <v>6175</v>
      </c>
      <c r="K19" s="10">
        <v>7328</v>
      </c>
      <c r="L19" s="2">
        <v>2992</v>
      </c>
      <c r="M19" s="2">
        <v>4336</v>
      </c>
      <c r="Q19"/>
      <c r="R19"/>
      <c r="S19"/>
      <c r="T19"/>
      <c r="U19"/>
    </row>
    <row r="20" spans="1:21" ht="15" customHeight="1" x14ac:dyDescent="0.25">
      <c r="A20" s="83" t="s">
        <v>123</v>
      </c>
      <c r="B20" s="10">
        <v>13900</v>
      </c>
      <c r="C20" s="10">
        <v>7098</v>
      </c>
      <c r="D20" s="10">
        <v>6802</v>
      </c>
      <c r="E20" s="10">
        <v>11423</v>
      </c>
      <c r="F20" s="10">
        <v>5807</v>
      </c>
      <c r="G20" s="10">
        <v>5616</v>
      </c>
      <c r="H20" s="10">
        <v>11164</v>
      </c>
      <c r="I20" s="10">
        <v>5680</v>
      </c>
      <c r="J20" s="9">
        <v>5484</v>
      </c>
      <c r="K20" s="4">
        <v>7855</v>
      </c>
      <c r="L20" s="2">
        <v>3137</v>
      </c>
      <c r="M20" s="2">
        <v>4718</v>
      </c>
      <c r="Q20"/>
      <c r="R20"/>
      <c r="S20"/>
      <c r="T20"/>
      <c r="U20"/>
    </row>
    <row r="21" spans="1:21" ht="15" customHeight="1" x14ac:dyDescent="0.25">
      <c r="A21" s="106" t="s">
        <v>136</v>
      </c>
      <c r="B21" s="10">
        <f>11972+33</f>
        <v>12005</v>
      </c>
      <c r="C21" s="10">
        <v>6324</v>
      </c>
      <c r="D21" s="10">
        <v>5681</v>
      </c>
      <c r="E21" s="10">
        <v>12200</v>
      </c>
      <c r="F21" s="10">
        <v>6359</v>
      </c>
      <c r="G21" s="10">
        <v>5841</v>
      </c>
      <c r="H21" s="84">
        <v>12157</v>
      </c>
      <c r="I21" s="84">
        <f>12157-5817</f>
        <v>6340</v>
      </c>
      <c r="J21" s="85">
        <v>5817</v>
      </c>
      <c r="K21" s="4">
        <v>7567</v>
      </c>
      <c r="L21" s="2">
        <v>3108</v>
      </c>
      <c r="M21" s="2">
        <v>4459</v>
      </c>
      <c r="Q21"/>
      <c r="R21"/>
      <c r="S21"/>
      <c r="T21"/>
      <c r="U21"/>
    </row>
    <row r="22" spans="1:21" ht="15" customHeight="1" x14ac:dyDescent="0.2">
      <c r="A22" s="106" t="s">
        <v>146</v>
      </c>
      <c r="B22" s="10">
        <v>11624</v>
      </c>
      <c r="C22" s="10">
        <f>+B22-D22</f>
        <v>5917</v>
      </c>
      <c r="D22" s="10">
        <v>5707</v>
      </c>
      <c r="E22" s="10">
        <v>13676</v>
      </c>
      <c r="F22" s="10">
        <f>+E22-G22</f>
        <v>6988</v>
      </c>
      <c r="G22" s="10">
        <v>6688</v>
      </c>
      <c r="H22" s="84">
        <v>13639</v>
      </c>
      <c r="I22" s="84">
        <f>+H22-J22</f>
        <v>6977</v>
      </c>
      <c r="J22" s="85">
        <v>6662</v>
      </c>
      <c r="K22" s="4">
        <v>7097</v>
      </c>
      <c r="L22" s="2">
        <v>2968</v>
      </c>
      <c r="M22" s="2">
        <v>4129</v>
      </c>
    </row>
    <row r="23" spans="1:21" ht="15" customHeight="1" x14ac:dyDescent="0.2">
      <c r="A23" s="106" t="s">
        <v>160</v>
      </c>
      <c r="B23" s="10">
        <f>11836+54</f>
        <v>11890</v>
      </c>
      <c r="C23" s="10">
        <f>6010+37</f>
        <v>6047</v>
      </c>
      <c r="D23" s="10">
        <f>5826+17</f>
        <v>5843</v>
      </c>
      <c r="E23" s="84">
        <v>12896</v>
      </c>
      <c r="F23" s="84">
        <v>6575</v>
      </c>
      <c r="G23" s="84">
        <v>6321</v>
      </c>
      <c r="H23" s="84">
        <v>12896</v>
      </c>
      <c r="I23" s="84">
        <v>6575</v>
      </c>
      <c r="J23" s="85">
        <v>6321</v>
      </c>
      <c r="K23" s="4">
        <v>6563</v>
      </c>
      <c r="L23" s="2">
        <v>2662</v>
      </c>
      <c r="M23" s="2">
        <v>3901</v>
      </c>
    </row>
    <row r="24" spans="1:21" ht="15" customHeight="1" x14ac:dyDescent="0.2">
      <c r="A24" s="106" t="s">
        <v>213</v>
      </c>
      <c r="B24" s="86">
        <v>11729</v>
      </c>
      <c r="C24" s="86">
        <v>6000</v>
      </c>
      <c r="D24" s="86">
        <v>5729</v>
      </c>
      <c r="E24" s="223">
        <v>12359</v>
      </c>
      <c r="F24" s="223">
        <v>6308</v>
      </c>
      <c r="G24" s="223">
        <v>6051</v>
      </c>
      <c r="H24" s="223">
        <v>12359</v>
      </c>
      <c r="I24" s="223">
        <v>6308</v>
      </c>
      <c r="J24" s="224">
        <v>6051</v>
      </c>
      <c r="K24" s="4">
        <f>SUM(L24:M24)</f>
        <v>6062</v>
      </c>
      <c r="L24" s="2">
        <v>2606</v>
      </c>
      <c r="M24" s="2">
        <v>3456</v>
      </c>
    </row>
    <row r="25" spans="1:21" ht="15" customHeight="1" x14ac:dyDescent="0.2">
      <c r="A25" s="106" t="s">
        <v>238</v>
      </c>
      <c r="B25" s="86">
        <v>11931</v>
      </c>
      <c r="C25" s="86">
        <v>6085</v>
      </c>
      <c r="D25" s="86">
        <v>5846</v>
      </c>
      <c r="E25" s="223">
        <v>10861</v>
      </c>
      <c r="F25" s="223">
        <v>5651</v>
      </c>
      <c r="G25" s="223">
        <v>5210</v>
      </c>
      <c r="H25" s="223">
        <v>10861</v>
      </c>
      <c r="I25" s="223">
        <v>5651</v>
      </c>
      <c r="J25" s="224">
        <v>5210</v>
      </c>
      <c r="K25" s="62">
        <v>5474</v>
      </c>
      <c r="L25" s="52">
        <v>2289</v>
      </c>
      <c r="M25" s="52">
        <v>3185</v>
      </c>
    </row>
    <row r="26" spans="1:21" ht="15" customHeight="1" x14ac:dyDescent="0.2">
      <c r="A26" s="106" t="s">
        <v>239</v>
      </c>
      <c r="B26" s="86">
        <v>10384</v>
      </c>
      <c r="C26" s="86">
        <v>5321</v>
      </c>
      <c r="D26" s="86">
        <v>5063</v>
      </c>
      <c r="E26" s="223">
        <v>10642</v>
      </c>
      <c r="F26" s="223">
        <v>5418</v>
      </c>
      <c r="G26" s="223">
        <v>5224</v>
      </c>
      <c r="H26" s="223">
        <v>10642</v>
      </c>
      <c r="I26" s="223">
        <v>5418</v>
      </c>
      <c r="J26" s="224">
        <v>5224</v>
      </c>
      <c r="K26" s="62">
        <v>5081</v>
      </c>
      <c r="L26" s="52">
        <v>2145</v>
      </c>
      <c r="M26" s="52">
        <v>2936</v>
      </c>
    </row>
    <row r="27" spans="1:21" ht="15" customHeight="1" x14ac:dyDescent="0.2">
      <c r="A27" s="209" t="s">
        <v>253</v>
      </c>
      <c r="B27" s="86">
        <v>10158</v>
      </c>
      <c r="C27" s="86">
        <v>5161</v>
      </c>
      <c r="D27" s="86">
        <v>4997</v>
      </c>
      <c r="E27" s="223">
        <v>10440</v>
      </c>
      <c r="F27" s="223">
        <v>5284</v>
      </c>
      <c r="G27" s="223">
        <v>5156</v>
      </c>
      <c r="H27" s="223">
        <v>10440</v>
      </c>
      <c r="I27" s="223">
        <v>5284</v>
      </c>
      <c r="J27" s="224">
        <v>5156</v>
      </c>
      <c r="K27" s="258">
        <v>4564</v>
      </c>
      <c r="L27" s="258">
        <v>1843</v>
      </c>
      <c r="M27" s="258">
        <v>2721</v>
      </c>
    </row>
    <row r="28" spans="1:21" ht="15" customHeight="1" x14ac:dyDescent="0.2">
      <c r="A28" s="209" t="s">
        <v>260</v>
      </c>
      <c r="B28" s="52">
        <v>10300</v>
      </c>
      <c r="C28" s="52">
        <v>5238</v>
      </c>
      <c r="D28" s="52">
        <v>5062</v>
      </c>
      <c r="E28" s="52">
        <v>10471</v>
      </c>
      <c r="F28" s="62">
        <v>5344</v>
      </c>
      <c r="G28" s="52">
        <v>5127</v>
      </c>
      <c r="H28" s="52">
        <v>10471</v>
      </c>
      <c r="I28" s="62">
        <v>5344</v>
      </c>
      <c r="J28" s="52">
        <v>5127</v>
      </c>
      <c r="K28" s="52">
        <v>4144</v>
      </c>
      <c r="L28" s="62">
        <v>1688</v>
      </c>
      <c r="M28" s="52">
        <v>2456</v>
      </c>
    </row>
    <row r="29" spans="1:21" ht="15" customHeight="1" x14ac:dyDescent="0.2">
      <c r="A29" s="209" t="s">
        <v>266</v>
      </c>
      <c r="B29" s="52">
        <v>9904</v>
      </c>
      <c r="C29" s="52">
        <v>5039</v>
      </c>
      <c r="D29" s="52">
        <v>4865</v>
      </c>
      <c r="E29" s="52">
        <v>9888</v>
      </c>
      <c r="F29" s="62">
        <v>5116</v>
      </c>
      <c r="G29" s="52">
        <v>4772</v>
      </c>
      <c r="H29" s="52">
        <v>9888</v>
      </c>
      <c r="I29" s="62">
        <v>5116</v>
      </c>
      <c r="J29" s="52">
        <v>4772</v>
      </c>
      <c r="K29" s="52">
        <v>4184</v>
      </c>
      <c r="L29" s="62">
        <v>1665</v>
      </c>
      <c r="M29" s="52">
        <v>4184</v>
      </c>
    </row>
    <row r="30" spans="1:21" s="4" customFormat="1" ht="15" customHeight="1" x14ac:dyDescent="0.2">
      <c r="A30" s="297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</row>
    <row r="31" spans="1:21" x14ac:dyDescent="0.2">
      <c r="A31" s="11" t="s">
        <v>107</v>
      </c>
    </row>
  </sheetData>
  <customSheetViews>
    <customSheetView guid="{C1909EBA-E690-4D0B-8D7C-7B33BE164461}">
      <pane ySplit="5" topLeftCell="A15" activePane="bottomLeft" state="frozen"/>
      <selection pane="bottomLeft" activeCell="O24" sqref="O2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pane ySplit="5" topLeftCell="A6" activePane="bottomLeft" state="frozen"/>
      <selection pane="bottomLeft" activeCell="F33" sqref="F3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pane ySplit="5" topLeftCell="A6" activePane="bottomLeft" state="frozen"/>
      <selection pane="bottomLeft" activeCell="F33" sqref="F3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>
      <pane ySplit="5" topLeftCell="A12" activePane="bottomLeft" state="frozen"/>
      <selection pane="bottomLeft" activeCell="M28" sqref="M2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5" topLeftCell="A1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5" topLeftCell="A12" activePane="bottomLeft" state="frozen"/>
      <selection pane="bottomLeft" activeCell="B24" sqref="B24:J2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5" topLeftCell="A12" activePane="bottomLeft" state="frozen"/>
      <selection pane="bottomLeft"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5" topLeftCell="A1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A20" sqref="A20:IV20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5" topLeftCell="A12" activePane="bottomLeft" state="frozen"/>
      <selection pane="bottomLeft"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>
      <pane ySplit="5" topLeftCell="A6" activePane="bottomLeft" state="frozen"/>
      <selection pane="bottomLeft" activeCell="K23" sqref="K23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pane ySplit="5" topLeftCell="A6" activePane="bottomLeft" state="frozen"/>
      <selection pane="bottomLeft" activeCell="A25" sqref="A25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ne ySplit="5" topLeftCell="A1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5" topLeftCell="A12" activePane="bottomLeft" state="frozen"/>
      <selection pane="bottomLeft" activeCell="M28" sqref="M28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AA3A0536-23D6-4721-BE0F-F5A34CA985B7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3:D4"/>
    <mergeCell ref="A3:A5"/>
    <mergeCell ref="K3:M4"/>
    <mergeCell ref="E3:J3"/>
    <mergeCell ref="E4:G4"/>
    <mergeCell ref="H4:J4"/>
  </mergeCells>
  <phoneticPr fontId="27" type="noConversion"/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20"/>
  <sheetViews>
    <sheetView zoomScaleNormal="100" workbookViewId="0">
      <selection activeCell="A20" sqref="A20:K20"/>
    </sheetView>
  </sheetViews>
  <sheetFormatPr defaultColWidth="9.140625" defaultRowHeight="12" x14ac:dyDescent="0.2"/>
  <cols>
    <col min="1" max="1" width="36.28515625" style="2" customWidth="1"/>
    <col min="2" max="5" width="10.28515625" style="2" customWidth="1"/>
    <col min="6" max="6" width="10.28515625" style="4" customWidth="1"/>
    <col min="7" max="11" width="10.28515625" style="2" customWidth="1"/>
    <col min="12" max="12" width="9.7109375" style="4" customWidth="1"/>
    <col min="13" max="13" width="10.7109375" style="2" customWidth="1"/>
    <col min="14" max="14" width="10" style="2" customWidth="1"/>
    <col min="15" max="15" width="11.140625" style="2" customWidth="1"/>
    <col min="16" max="16" width="8.140625" style="2" customWidth="1"/>
    <col min="17" max="16384" width="9.140625" style="2"/>
  </cols>
  <sheetData>
    <row r="1" spans="1:13" s="3" customFormat="1" x14ac:dyDescent="0.2">
      <c r="A1" s="63" t="s">
        <v>195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5" customHeight="1" thickBot="1" x14ac:dyDescent="0.25">
      <c r="A2" s="7"/>
      <c r="F2" s="2"/>
      <c r="K2" s="5" t="s">
        <v>1</v>
      </c>
      <c r="L2" s="2"/>
    </row>
    <row r="3" spans="1:13" s="141" customFormat="1" ht="23.25" customHeight="1" thickTop="1" x14ac:dyDescent="0.2">
      <c r="A3" s="194"/>
      <c r="B3" s="217" t="s">
        <v>123</v>
      </c>
      <c r="C3" s="217" t="s">
        <v>136</v>
      </c>
      <c r="D3" s="217" t="s">
        <v>146</v>
      </c>
      <c r="E3" s="218" t="s">
        <v>160</v>
      </c>
      <c r="F3" s="218" t="s">
        <v>213</v>
      </c>
      <c r="G3" s="218" t="s">
        <v>238</v>
      </c>
      <c r="H3" s="218" t="s">
        <v>239</v>
      </c>
      <c r="I3" s="218" t="s">
        <v>253</v>
      </c>
      <c r="J3" s="218" t="s">
        <v>260</v>
      </c>
      <c r="K3" s="218" t="s">
        <v>266</v>
      </c>
      <c r="L3" s="193"/>
    </row>
    <row r="4" spans="1:13" ht="15" customHeight="1" x14ac:dyDescent="0.2">
      <c r="A4" s="196" t="s">
        <v>114</v>
      </c>
      <c r="B4" s="200">
        <v>78</v>
      </c>
      <c r="C4" s="200">
        <v>82</v>
      </c>
      <c r="D4" s="200">
        <v>95</v>
      </c>
      <c r="E4" s="200">
        <v>99</v>
      </c>
      <c r="F4" s="200">
        <v>113</v>
      </c>
      <c r="G4" s="200">
        <v>124</v>
      </c>
      <c r="H4" s="200">
        <v>132</v>
      </c>
      <c r="I4" s="200">
        <v>132</v>
      </c>
      <c r="J4" s="200">
        <v>161</v>
      </c>
      <c r="K4" s="200">
        <v>174</v>
      </c>
    </row>
    <row r="5" spans="1:13" ht="15" customHeight="1" x14ac:dyDescent="0.2">
      <c r="A5" s="197" t="s">
        <v>35</v>
      </c>
      <c r="B5" s="200">
        <v>6394</v>
      </c>
      <c r="C5" s="200">
        <v>6732</v>
      </c>
      <c r="D5" s="201">
        <v>7369</v>
      </c>
      <c r="E5" s="201">
        <v>7599</v>
      </c>
      <c r="F5" s="201">
        <v>8166</v>
      </c>
      <c r="G5" s="201">
        <v>9093</v>
      </c>
      <c r="H5" s="201">
        <v>9953</v>
      </c>
      <c r="I5" s="201">
        <v>10240</v>
      </c>
      <c r="J5" s="201">
        <v>12156</v>
      </c>
      <c r="K5" s="201">
        <v>13138</v>
      </c>
    </row>
    <row r="6" spans="1:13" ht="15" customHeight="1" x14ac:dyDescent="0.2">
      <c r="A6" s="198" t="s">
        <v>178</v>
      </c>
      <c r="B6" s="200">
        <v>3358</v>
      </c>
      <c r="C6" s="200">
        <v>3505</v>
      </c>
      <c r="D6" s="201">
        <v>3896</v>
      </c>
      <c r="E6" s="201">
        <v>3989</v>
      </c>
      <c r="F6" s="201">
        <v>4239</v>
      </c>
      <c r="G6" s="201">
        <v>4726</v>
      </c>
      <c r="H6" s="201">
        <v>5184</v>
      </c>
      <c r="I6" s="201">
        <v>5298</v>
      </c>
      <c r="J6" s="201">
        <v>6341</v>
      </c>
      <c r="K6" s="201">
        <v>6801</v>
      </c>
    </row>
    <row r="7" spans="1:13" ht="15" customHeight="1" x14ac:dyDescent="0.2">
      <c r="A7" s="198" t="s">
        <v>41</v>
      </c>
      <c r="B7" s="200">
        <v>3036</v>
      </c>
      <c r="C7" s="200">
        <v>3227</v>
      </c>
      <c r="D7" s="201">
        <v>3473</v>
      </c>
      <c r="E7" s="201">
        <v>3610</v>
      </c>
      <c r="F7" s="201">
        <v>3927</v>
      </c>
      <c r="G7" s="201">
        <v>4367</v>
      </c>
      <c r="H7" s="201">
        <v>4769</v>
      </c>
      <c r="I7" s="201">
        <v>4942</v>
      </c>
      <c r="J7" s="201">
        <v>5815</v>
      </c>
      <c r="K7" s="201">
        <v>6337</v>
      </c>
    </row>
    <row r="8" spans="1:13" ht="15" customHeight="1" x14ac:dyDescent="0.2">
      <c r="A8" s="197" t="s">
        <v>301</v>
      </c>
      <c r="B8" s="200">
        <v>991</v>
      </c>
      <c r="C8" s="200">
        <v>1018</v>
      </c>
      <c r="D8" s="201">
        <v>1110</v>
      </c>
      <c r="E8" s="201">
        <v>1156</v>
      </c>
      <c r="F8" s="201">
        <v>1268</v>
      </c>
      <c r="G8" s="201">
        <v>1392</v>
      </c>
      <c r="H8" s="201">
        <v>1518</v>
      </c>
      <c r="I8" s="201">
        <v>1587</v>
      </c>
      <c r="J8" s="201">
        <v>1860</v>
      </c>
      <c r="K8" s="201">
        <v>1996</v>
      </c>
    </row>
    <row r="9" spans="1:13" ht="15" customHeight="1" x14ac:dyDescent="0.2">
      <c r="A9" s="198" t="s">
        <v>41</v>
      </c>
      <c r="B9" s="200">
        <v>912</v>
      </c>
      <c r="C9" s="200">
        <v>930</v>
      </c>
      <c r="D9" s="201">
        <v>1021</v>
      </c>
      <c r="E9" s="201">
        <v>1061</v>
      </c>
      <c r="F9" s="201">
        <v>1161</v>
      </c>
      <c r="G9" s="201">
        <v>1276</v>
      </c>
      <c r="H9" s="201">
        <v>1389</v>
      </c>
      <c r="I9" s="201">
        <v>1459</v>
      </c>
      <c r="J9" s="201">
        <v>1719</v>
      </c>
      <c r="K9" s="201">
        <v>1854</v>
      </c>
    </row>
    <row r="10" spans="1:13" ht="15" customHeight="1" x14ac:dyDescent="0.2">
      <c r="A10" s="198" t="s">
        <v>197</v>
      </c>
      <c r="B10" s="200">
        <v>444</v>
      </c>
      <c r="C10" s="200">
        <v>470</v>
      </c>
      <c r="D10" s="201">
        <v>538</v>
      </c>
      <c r="E10" s="201">
        <v>574</v>
      </c>
      <c r="F10" s="201">
        <v>630</v>
      </c>
      <c r="G10" s="201">
        <v>724</v>
      </c>
      <c r="H10" s="201">
        <v>794</v>
      </c>
      <c r="I10" s="201">
        <v>843</v>
      </c>
      <c r="J10" s="201">
        <v>1010</v>
      </c>
      <c r="K10" s="201">
        <v>1144</v>
      </c>
    </row>
    <row r="11" spans="1:13" ht="15" customHeight="1" x14ac:dyDescent="0.2">
      <c r="A11" s="199" t="s">
        <v>41</v>
      </c>
      <c r="B11" s="200">
        <v>438</v>
      </c>
      <c r="C11" s="200">
        <v>463</v>
      </c>
      <c r="D11" s="201">
        <v>531</v>
      </c>
      <c r="E11" s="201">
        <v>561</v>
      </c>
      <c r="F11" s="201">
        <v>617</v>
      </c>
      <c r="G11" s="201">
        <v>710</v>
      </c>
      <c r="H11" s="201">
        <v>779</v>
      </c>
      <c r="I11" s="201">
        <v>827</v>
      </c>
      <c r="J11" s="201">
        <v>993</v>
      </c>
      <c r="K11" s="201">
        <v>1126</v>
      </c>
    </row>
    <row r="12" spans="1:13" ht="15" customHeight="1" x14ac:dyDescent="0.2">
      <c r="A12" s="198" t="s">
        <v>198</v>
      </c>
      <c r="B12" s="200">
        <v>120</v>
      </c>
      <c r="C12" s="200">
        <v>117</v>
      </c>
      <c r="D12" s="201">
        <v>109</v>
      </c>
      <c r="E12" s="201">
        <v>97</v>
      </c>
      <c r="F12" s="201">
        <v>84</v>
      </c>
      <c r="G12" s="201">
        <v>57</v>
      </c>
      <c r="H12" s="201">
        <v>70</v>
      </c>
      <c r="I12" s="201">
        <v>75</v>
      </c>
      <c r="J12" s="201">
        <v>84</v>
      </c>
      <c r="K12" s="201">
        <v>73</v>
      </c>
    </row>
    <row r="13" spans="1:13" ht="15" customHeight="1" x14ac:dyDescent="0.2">
      <c r="A13" s="199" t="s">
        <v>41</v>
      </c>
      <c r="B13" s="200">
        <v>117</v>
      </c>
      <c r="C13" s="200">
        <v>114</v>
      </c>
      <c r="D13" s="201">
        <v>107</v>
      </c>
      <c r="E13" s="201">
        <v>95</v>
      </c>
      <c r="F13" s="201">
        <v>83</v>
      </c>
      <c r="G13" s="201">
        <v>56</v>
      </c>
      <c r="H13" s="201">
        <v>69</v>
      </c>
      <c r="I13" s="201">
        <v>73</v>
      </c>
      <c r="J13" s="201">
        <v>82</v>
      </c>
      <c r="K13" s="201">
        <v>71</v>
      </c>
    </row>
    <row r="14" spans="1:13" ht="15" customHeight="1" x14ac:dyDescent="0.2">
      <c r="A14" s="198" t="s">
        <v>199</v>
      </c>
      <c r="B14" s="200">
        <v>40</v>
      </c>
      <c r="C14" s="200">
        <v>44</v>
      </c>
      <c r="D14" s="201">
        <v>48</v>
      </c>
      <c r="E14" s="201">
        <v>49</v>
      </c>
      <c r="F14" s="201">
        <v>43</v>
      </c>
      <c r="G14" s="201">
        <v>59</v>
      </c>
      <c r="H14" s="201">
        <v>62</v>
      </c>
      <c r="I14" s="201">
        <v>73</v>
      </c>
      <c r="J14" s="201">
        <v>77</v>
      </c>
      <c r="K14" s="201">
        <v>78</v>
      </c>
    </row>
    <row r="15" spans="1:13" ht="15" customHeight="1" x14ac:dyDescent="0.2">
      <c r="A15" s="198" t="s">
        <v>200</v>
      </c>
      <c r="B15" s="200">
        <v>115</v>
      </c>
      <c r="C15" s="200">
        <v>107</v>
      </c>
      <c r="D15" s="201">
        <v>120</v>
      </c>
      <c r="E15" s="201">
        <v>125</v>
      </c>
      <c r="F15" s="201">
        <v>146</v>
      </c>
      <c r="G15" s="201">
        <v>145</v>
      </c>
      <c r="H15" s="201">
        <v>176</v>
      </c>
      <c r="I15" s="201">
        <v>183</v>
      </c>
      <c r="J15" s="201">
        <v>114</v>
      </c>
      <c r="K15" s="201">
        <v>103</v>
      </c>
    </row>
    <row r="16" spans="1:13" ht="15" customHeight="1" x14ac:dyDescent="0.2">
      <c r="A16" s="198" t="s">
        <v>201</v>
      </c>
      <c r="B16" s="200" t="s">
        <v>120</v>
      </c>
      <c r="C16" s="200" t="s">
        <v>2</v>
      </c>
      <c r="D16" s="201" t="s">
        <v>2</v>
      </c>
      <c r="E16" s="201" t="s">
        <v>2</v>
      </c>
      <c r="F16" s="201" t="s">
        <v>2</v>
      </c>
      <c r="G16" s="201" t="s">
        <v>2</v>
      </c>
      <c r="H16" s="201" t="s">
        <v>2</v>
      </c>
      <c r="I16" s="201" t="s">
        <v>2</v>
      </c>
      <c r="J16" s="201" t="s">
        <v>2</v>
      </c>
      <c r="K16" s="201" t="s">
        <v>2</v>
      </c>
    </row>
    <row r="17" spans="1:16" ht="15" customHeight="1" x14ac:dyDescent="0.2">
      <c r="A17" s="198" t="s">
        <v>202</v>
      </c>
      <c r="B17" s="200" t="s">
        <v>120</v>
      </c>
      <c r="C17" s="200" t="s">
        <v>2</v>
      </c>
      <c r="D17" s="201" t="s">
        <v>2</v>
      </c>
      <c r="E17" s="201" t="s">
        <v>2</v>
      </c>
      <c r="F17" s="201" t="s">
        <v>2</v>
      </c>
      <c r="G17" s="201" t="s">
        <v>2</v>
      </c>
      <c r="H17" s="201" t="s">
        <v>2</v>
      </c>
      <c r="I17" s="201" t="s">
        <v>2</v>
      </c>
      <c r="J17" s="201" t="s">
        <v>2</v>
      </c>
      <c r="K17" s="201" t="s">
        <v>2</v>
      </c>
    </row>
    <row r="18" spans="1:16" ht="15" customHeight="1" x14ac:dyDescent="0.2">
      <c r="A18" s="198" t="s">
        <v>203</v>
      </c>
      <c r="B18" s="200">
        <v>272</v>
      </c>
      <c r="C18" s="200">
        <v>280</v>
      </c>
      <c r="D18" s="201">
        <v>295</v>
      </c>
      <c r="E18" s="201">
        <v>311</v>
      </c>
      <c r="F18" s="201">
        <v>365</v>
      </c>
      <c r="G18" s="201">
        <v>391</v>
      </c>
      <c r="H18" s="201">
        <v>416</v>
      </c>
      <c r="I18" s="201">
        <v>413</v>
      </c>
      <c r="J18" s="201">
        <v>575</v>
      </c>
      <c r="K18" s="201">
        <v>598</v>
      </c>
    </row>
    <row r="20" spans="1:16" ht="28.5" customHeight="1" x14ac:dyDescent="0.2">
      <c r="A20" s="339" t="s">
        <v>306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170"/>
      <c r="M20" s="170"/>
      <c r="N20" s="170"/>
      <c r="O20" s="170"/>
      <c r="P20" s="170"/>
    </row>
  </sheetData>
  <customSheetViews>
    <customSheetView guid="{C1909EBA-E690-4D0B-8D7C-7B33BE164461}">
      <selection activeCell="M28" sqref="M2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>
      <pane ySplit="5" topLeftCell="A6" activePane="bottomLeft" state="frozen"/>
      <selection pane="bottomLeft" activeCell="J28" sqref="J2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5" topLeftCell="A6" activePane="bottomLeft" state="frozen"/>
      <selection pane="bottomLeft" activeCell="K4" sqref="K4:K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5" topLeftCell="A6" activePane="bottomLeft" state="frozen"/>
      <selection pane="bottomLeft" activeCell="C22" sqref="C2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20">
      <pane ySplit="5" topLeftCell="A6" activePane="bottomLeft" state="frozen"/>
      <selection pane="bottomLeft" activeCell="G18" sqref="G1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B19" sqref="B19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5" topLeftCell="A6" activePane="bottomLeft" state="frozen"/>
      <selection pane="bottomLeft"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20" showPageBreaks="1">
      <selection activeCell="O27" sqref="O27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topLeftCell="B1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5" topLeftCell="A6" activePane="bottomLeft" state="frozen"/>
      <selection pane="bottomLeft" activeCell="J28" sqref="J28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AA3A0536-23D6-4721-BE0F-F5A34CA985B7}"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0:K20"/>
  </mergeCells>
  <phoneticPr fontId="2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1"/>
  <sheetViews>
    <sheetView zoomScaleNormal="130" workbookViewId="0"/>
  </sheetViews>
  <sheetFormatPr defaultColWidth="9.140625" defaultRowHeight="12" x14ac:dyDescent="0.2"/>
  <cols>
    <col min="1" max="1" width="24.42578125" style="2" customWidth="1"/>
    <col min="2" max="5" width="10.140625" style="2" customWidth="1"/>
    <col min="6" max="6" width="10.140625" style="4" customWidth="1"/>
    <col min="7" max="11" width="10.140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4" t="s">
        <v>196</v>
      </c>
      <c r="B1" s="2"/>
      <c r="C1" s="2"/>
      <c r="D1" s="2"/>
      <c r="E1" s="2"/>
      <c r="F1" s="2"/>
      <c r="G1" s="2"/>
      <c r="H1" s="5"/>
      <c r="I1" s="2"/>
      <c r="J1" s="2"/>
    </row>
    <row r="2" spans="1:12" ht="12.75" thickBot="1" x14ac:dyDescent="0.25">
      <c r="K2" s="5" t="s">
        <v>1</v>
      </c>
    </row>
    <row r="3" spans="1:12" s="141" customFormat="1" ht="21" customHeight="1" thickTop="1" x14ac:dyDescent="0.2">
      <c r="A3" s="202"/>
      <c r="B3" s="217" t="s">
        <v>123</v>
      </c>
      <c r="C3" s="217" t="s">
        <v>136</v>
      </c>
      <c r="D3" s="217" t="s">
        <v>146</v>
      </c>
      <c r="E3" s="218" t="s">
        <v>160</v>
      </c>
      <c r="F3" s="218" t="s">
        <v>213</v>
      </c>
      <c r="G3" s="218" t="s">
        <v>238</v>
      </c>
      <c r="H3" s="218" t="s">
        <v>239</v>
      </c>
      <c r="I3" s="218" t="s">
        <v>253</v>
      </c>
      <c r="J3" s="218" t="s">
        <v>260</v>
      </c>
      <c r="K3" s="218" t="s">
        <v>266</v>
      </c>
      <c r="L3" s="193"/>
    </row>
    <row r="4" spans="1:12" s="72" customFormat="1" ht="15" customHeight="1" x14ac:dyDescent="0.2">
      <c r="A4" s="196" t="s">
        <v>208</v>
      </c>
      <c r="B4" s="200">
        <v>287</v>
      </c>
      <c r="C4" s="200">
        <v>300</v>
      </c>
      <c r="D4" s="200">
        <v>334</v>
      </c>
      <c r="E4" s="200">
        <v>366</v>
      </c>
      <c r="F4" s="200">
        <v>396</v>
      </c>
      <c r="G4" s="200">
        <v>430</v>
      </c>
      <c r="H4" s="200">
        <v>477</v>
      </c>
      <c r="I4" s="200">
        <v>472</v>
      </c>
      <c r="J4" s="200">
        <v>564</v>
      </c>
      <c r="K4" s="200">
        <v>595</v>
      </c>
      <c r="L4" s="73"/>
    </row>
    <row r="5" spans="1:12" s="72" customFormat="1" ht="15" customHeight="1" x14ac:dyDescent="0.2">
      <c r="A5" s="198" t="s">
        <v>204</v>
      </c>
      <c r="B5" s="200">
        <v>69</v>
      </c>
      <c r="C5" s="200">
        <v>71</v>
      </c>
      <c r="D5" s="200">
        <v>79</v>
      </c>
      <c r="E5" s="200">
        <v>94</v>
      </c>
      <c r="F5" s="200">
        <v>98</v>
      </c>
      <c r="G5" s="200">
        <v>107</v>
      </c>
      <c r="H5" s="200">
        <v>133</v>
      </c>
      <c r="I5" s="200">
        <v>127</v>
      </c>
      <c r="J5" s="200">
        <v>159</v>
      </c>
      <c r="K5" s="200">
        <v>174</v>
      </c>
      <c r="L5" s="73"/>
    </row>
    <row r="6" spans="1:12" s="72" customFormat="1" ht="15" customHeight="1" x14ac:dyDescent="0.2">
      <c r="A6" s="198" t="s">
        <v>205</v>
      </c>
      <c r="B6" s="200">
        <v>218</v>
      </c>
      <c r="C6" s="200">
        <v>229</v>
      </c>
      <c r="D6" s="200">
        <v>255</v>
      </c>
      <c r="E6" s="200">
        <v>272</v>
      </c>
      <c r="F6" s="200">
        <v>298</v>
      </c>
      <c r="G6" s="200">
        <v>323</v>
      </c>
      <c r="H6" s="200">
        <v>344</v>
      </c>
      <c r="I6" s="200">
        <v>345</v>
      </c>
      <c r="J6" s="200">
        <v>405</v>
      </c>
      <c r="K6" s="200">
        <v>421</v>
      </c>
      <c r="L6" s="73"/>
    </row>
    <row r="7" spans="1:12" s="72" customFormat="1" ht="15" customHeight="1" x14ac:dyDescent="0.2">
      <c r="A7" s="197" t="s">
        <v>35</v>
      </c>
      <c r="B7" s="200">
        <v>6394</v>
      </c>
      <c r="C7" s="200">
        <v>6732</v>
      </c>
      <c r="D7" s="200">
        <v>7369</v>
      </c>
      <c r="E7" s="200">
        <v>7599</v>
      </c>
      <c r="F7" s="200">
        <v>8166</v>
      </c>
      <c r="G7" s="200">
        <v>9093</v>
      </c>
      <c r="H7" s="200">
        <v>9953</v>
      </c>
      <c r="I7" s="200">
        <v>10240</v>
      </c>
      <c r="J7" s="200">
        <v>12156</v>
      </c>
      <c r="K7" s="200">
        <v>13138</v>
      </c>
      <c r="L7" s="73"/>
    </row>
    <row r="8" spans="1:12" s="72" customFormat="1" ht="15" customHeight="1" x14ac:dyDescent="0.2">
      <c r="A8" s="198" t="s">
        <v>206</v>
      </c>
      <c r="B8" s="200">
        <v>1109</v>
      </c>
      <c r="C8" s="200">
        <v>1115</v>
      </c>
      <c r="D8" s="200">
        <v>1205</v>
      </c>
      <c r="E8" s="200">
        <v>1312</v>
      </c>
      <c r="F8" s="200">
        <v>1360</v>
      </c>
      <c r="G8" s="200">
        <v>1675</v>
      </c>
      <c r="H8" s="200">
        <v>2081</v>
      </c>
      <c r="I8" s="200">
        <v>2097</v>
      </c>
      <c r="J8" s="200">
        <v>2470</v>
      </c>
      <c r="K8" s="200">
        <v>2704</v>
      </c>
      <c r="L8" s="73"/>
    </row>
    <row r="9" spans="1:12" s="72" customFormat="1" ht="15" customHeight="1" x14ac:dyDescent="0.2">
      <c r="A9" s="198" t="s">
        <v>207</v>
      </c>
      <c r="B9" s="200">
        <v>5285</v>
      </c>
      <c r="C9" s="200">
        <v>5617</v>
      </c>
      <c r="D9" s="200">
        <v>6164</v>
      </c>
      <c r="E9" s="200">
        <v>6287</v>
      </c>
      <c r="F9" s="200">
        <v>6806</v>
      </c>
      <c r="G9" s="200">
        <v>7418</v>
      </c>
      <c r="H9" s="200">
        <v>7872</v>
      </c>
      <c r="I9" s="200">
        <v>8143</v>
      </c>
      <c r="J9" s="200">
        <v>9686</v>
      </c>
      <c r="K9" s="200">
        <v>10434</v>
      </c>
      <c r="L9" s="73"/>
    </row>
    <row r="11" spans="1:12" x14ac:dyDescent="0.2">
      <c r="A11" s="11" t="s">
        <v>107</v>
      </c>
    </row>
  </sheetData>
  <customSheetViews>
    <customSheetView guid="{C1909EBA-E690-4D0B-8D7C-7B33BE164461}">
      <selection activeCell="K10" sqref="K1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30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30"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4" topLeftCell="A5" activePane="bottomLeft" state="frozen"/>
      <selection pane="bottomLeft" activeCell="K4" sqref="K4:K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4" topLeftCell="A5" activePane="bottomLeft" state="frozen"/>
      <selection pane="bottomLeft"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4" topLeftCell="A8" activePane="bottomLeft" state="frozen"/>
      <selection pane="bottomLeft" activeCell="E19" sqref="E1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A5" sqref="A5:IV1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4" topLeftCell="A5" activePane="bottomLeft" state="frozen"/>
      <selection pane="bottomLeft"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4" topLeftCell="A5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AA3A0536-23D6-4721-BE0F-F5A34CA985B7}"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19"/>
  <sheetViews>
    <sheetView zoomScaleNormal="130" workbookViewId="0">
      <selection activeCell="I27" sqref="I27"/>
    </sheetView>
  </sheetViews>
  <sheetFormatPr defaultColWidth="9.140625" defaultRowHeight="12" x14ac:dyDescent="0.2"/>
  <cols>
    <col min="1" max="1" width="29.5703125" style="2" customWidth="1"/>
    <col min="2" max="6" width="11.5703125" style="2" customWidth="1"/>
    <col min="7" max="11" width="11.5703125" style="4" customWidth="1"/>
    <col min="12" max="13" width="10.28515625" style="2" customWidth="1"/>
    <col min="14" max="15" width="7.140625" style="2" customWidth="1"/>
    <col min="16" max="16" width="8.42578125" style="4" customWidth="1"/>
    <col min="17" max="17" width="8.42578125" style="2" customWidth="1"/>
    <col min="18" max="18" width="10" style="2" customWidth="1"/>
    <col min="19" max="19" width="11.140625" style="2" customWidth="1"/>
    <col min="20" max="20" width="8.140625" style="2" customWidth="1"/>
    <col min="21" max="16384" width="9.140625" style="2"/>
  </cols>
  <sheetData>
    <row r="1" spans="1:20" s="3" customFormat="1" ht="13.5" x14ac:dyDescent="0.2">
      <c r="A1" s="63" t="s">
        <v>255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T1" s="5"/>
    </row>
    <row r="2" spans="1:20" ht="15" customHeight="1" thickBot="1" x14ac:dyDescent="0.25">
      <c r="A2" s="7"/>
      <c r="G2" s="5"/>
      <c r="H2" s="5"/>
      <c r="I2" s="5"/>
      <c r="J2" s="5"/>
      <c r="K2" s="5" t="s">
        <v>1</v>
      </c>
      <c r="P2" s="2"/>
    </row>
    <row r="3" spans="1:20" ht="22.5" customHeight="1" thickTop="1" x14ac:dyDescent="0.2">
      <c r="A3" s="172"/>
      <c r="B3" s="296" t="s">
        <v>123</v>
      </c>
      <c r="C3" s="173" t="s">
        <v>136</v>
      </c>
      <c r="D3" s="174" t="s">
        <v>146</v>
      </c>
      <c r="E3" s="175" t="s">
        <v>160</v>
      </c>
      <c r="F3" s="175" t="s">
        <v>213</v>
      </c>
      <c r="G3" s="175" t="s">
        <v>238</v>
      </c>
      <c r="H3" s="175" t="s">
        <v>239</v>
      </c>
      <c r="I3" s="218" t="s">
        <v>253</v>
      </c>
      <c r="J3" s="218" t="s">
        <v>260</v>
      </c>
      <c r="K3" s="218" t="s">
        <v>266</v>
      </c>
    </row>
    <row r="4" spans="1:20" ht="15" customHeight="1" x14ac:dyDescent="0.2">
      <c r="A4" s="176" t="s">
        <v>39</v>
      </c>
      <c r="B4" s="177">
        <v>751</v>
      </c>
      <c r="C4" s="177">
        <v>731</v>
      </c>
      <c r="D4" s="177">
        <v>727</v>
      </c>
      <c r="E4" s="177">
        <v>721</v>
      </c>
      <c r="F4" s="177">
        <v>720</v>
      </c>
      <c r="G4" s="177">
        <v>708</v>
      </c>
      <c r="H4" s="177">
        <v>701</v>
      </c>
      <c r="I4" s="177">
        <v>692</v>
      </c>
      <c r="J4" s="177">
        <v>687</v>
      </c>
      <c r="K4" s="177">
        <v>686</v>
      </c>
    </row>
    <row r="5" spans="1:20" ht="15" customHeight="1" x14ac:dyDescent="0.2">
      <c r="A5" s="178" t="s">
        <v>115</v>
      </c>
      <c r="B5" s="177">
        <v>5557</v>
      </c>
      <c r="C5" s="177">
        <v>5439</v>
      </c>
      <c r="D5" s="177">
        <v>5310</v>
      </c>
      <c r="E5" s="177">
        <v>5251</v>
      </c>
      <c r="F5" s="177">
        <v>5244</v>
      </c>
      <c r="G5" s="177">
        <v>5189</v>
      </c>
      <c r="H5" s="177">
        <v>5159</v>
      </c>
      <c r="I5" s="177">
        <v>5121</v>
      </c>
      <c r="J5" s="177">
        <v>5057</v>
      </c>
      <c r="K5" s="177">
        <v>5010</v>
      </c>
    </row>
    <row r="6" spans="1:20" ht="15" customHeight="1" x14ac:dyDescent="0.2">
      <c r="A6" s="179" t="s">
        <v>37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</row>
    <row r="7" spans="1:20" ht="15" customHeight="1" x14ac:dyDescent="0.2">
      <c r="A7" s="82" t="s">
        <v>183</v>
      </c>
      <c r="B7" s="177">
        <v>105028</v>
      </c>
      <c r="C7" s="177">
        <v>101376</v>
      </c>
      <c r="D7" s="177">
        <v>99025</v>
      </c>
      <c r="E7" s="177">
        <v>96932</v>
      </c>
      <c r="F7" s="177">
        <v>95639</v>
      </c>
      <c r="G7" s="177">
        <v>94064</v>
      </c>
      <c r="H7" s="177">
        <v>92683</v>
      </c>
      <c r="I7" s="177">
        <v>91370</v>
      </c>
      <c r="J7" s="177">
        <v>90003</v>
      </c>
      <c r="K7" s="177">
        <v>88331</v>
      </c>
    </row>
    <row r="8" spans="1:20" ht="15" customHeight="1" x14ac:dyDescent="0.2">
      <c r="A8" s="181" t="s">
        <v>41</v>
      </c>
      <c r="B8" s="177">
        <v>51003</v>
      </c>
      <c r="C8" s="177">
        <v>49266</v>
      </c>
      <c r="D8" s="177">
        <v>48228</v>
      </c>
      <c r="E8" s="177">
        <v>47277</v>
      </c>
      <c r="F8" s="177">
        <v>46606</v>
      </c>
      <c r="G8" s="177">
        <v>45811</v>
      </c>
      <c r="H8" s="177">
        <v>45217</v>
      </c>
      <c r="I8" s="177">
        <v>44431</v>
      </c>
      <c r="J8" s="177">
        <v>43917</v>
      </c>
      <c r="K8" s="177">
        <v>43027</v>
      </c>
    </row>
    <row r="9" spans="1:20" ht="15" customHeight="1" x14ac:dyDescent="0.2">
      <c r="A9" s="182" t="s">
        <v>184</v>
      </c>
      <c r="B9" s="177">
        <v>55360</v>
      </c>
      <c r="C9" s="177">
        <v>54036</v>
      </c>
      <c r="D9" s="177">
        <v>52774</v>
      </c>
      <c r="E9" s="177">
        <v>51970</v>
      </c>
      <c r="F9" s="177">
        <v>51858</v>
      </c>
      <c r="G9" s="177">
        <v>51702</v>
      </c>
      <c r="H9" s="177">
        <v>51340</v>
      </c>
      <c r="I9" s="177">
        <v>51043</v>
      </c>
      <c r="J9" s="177">
        <v>50362</v>
      </c>
      <c r="K9" s="177">
        <v>49106</v>
      </c>
    </row>
    <row r="10" spans="1:20" ht="15" customHeight="1" x14ac:dyDescent="0.2">
      <c r="A10" s="181" t="s">
        <v>41</v>
      </c>
      <c r="B10" s="177">
        <v>26957</v>
      </c>
      <c r="C10" s="177">
        <v>26299</v>
      </c>
      <c r="D10" s="177">
        <v>25670</v>
      </c>
      <c r="E10" s="177">
        <v>25343</v>
      </c>
      <c r="F10" s="177">
        <v>25328</v>
      </c>
      <c r="G10" s="177">
        <v>25135</v>
      </c>
      <c r="H10" s="177">
        <v>25084</v>
      </c>
      <c r="I10" s="177">
        <v>24745</v>
      </c>
      <c r="J10" s="177">
        <v>24541</v>
      </c>
      <c r="K10" s="177">
        <v>23855</v>
      </c>
    </row>
    <row r="11" spans="1:20" ht="15" customHeight="1" x14ac:dyDescent="0.2">
      <c r="A11" s="182" t="s">
        <v>185</v>
      </c>
      <c r="B11" s="177">
        <v>49668</v>
      </c>
      <c r="C11" s="177">
        <v>47340</v>
      </c>
      <c r="D11" s="177">
        <v>46251</v>
      </c>
      <c r="E11" s="177">
        <v>44962</v>
      </c>
      <c r="F11" s="177">
        <v>43781</v>
      </c>
      <c r="G11" s="177">
        <v>42362</v>
      </c>
      <c r="H11" s="177">
        <v>41343</v>
      </c>
      <c r="I11" s="177">
        <v>40327</v>
      </c>
      <c r="J11" s="177">
        <v>39641</v>
      </c>
      <c r="K11" s="177">
        <v>39225</v>
      </c>
    </row>
    <row r="12" spans="1:20" ht="15" customHeight="1" x14ac:dyDescent="0.2">
      <c r="A12" s="181" t="s">
        <v>41</v>
      </c>
      <c r="B12" s="177">
        <v>24046</v>
      </c>
      <c r="C12" s="177">
        <v>22967</v>
      </c>
      <c r="D12" s="177">
        <v>22558</v>
      </c>
      <c r="E12" s="177">
        <v>21934</v>
      </c>
      <c r="F12" s="177">
        <v>21278</v>
      </c>
      <c r="G12" s="177">
        <v>20676</v>
      </c>
      <c r="H12" s="177">
        <v>20133</v>
      </c>
      <c r="I12" s="177">
        <v>19686</v>
      </c>
      <c r="J12" s="177">
        <v>19376</v>
      </c>
      <c r="K12" s="177">
        <v>19172</v>
      </c>
    </row>
    <row r="13" spans="1:20" ht="15" customHeight="1" x14ac:dyDescent="0.2">
      <c r="A13" s="82" t="s">
        <v>186</v>
      </c>
      <c r="B13" s="177">
        <v>10670</v>
      </c>
      <c r="C13" s="177">
        <v>10511</v>
      </c>
      <c r="D13" s="177">
        <v>10176</v>
      </c>
      <c r="E13" s="177">
        <v>10170</v>
      </c>
      <c r="F13" s="177">
        <v>10595</v>
      </c>
      <c r="G13" s="177">
        <v>10693</v>
      </c>
      <c r="H13" s="177">
        <v>10300</v>
      </c>
      <c r="I13" s="177">
        <v>9881</v>
      </c>
      <c r="J13" s="177">
        <v>9787</v>
      </c>
      <c r="K13" s="177">
        <v>9455</v>
      </c>
    </row>
    <row r="14" spans="1:20" ht="15" customHeight="1" x14ac:dyDescent="0.2">
      <c r="A14" s="181" t="s">
        <v>41</v>
      </c>
      <c r="B14" s="177">
        <v>5191</v>
      </c>
      <c r="C14" s="177">
        <v>5088</v>
      </c>
      <c r="D14" s="177">
        <v>4987</v>
      </c>
      <c r="E14" s="177">
        <v>4994</v>
      </c>
      <c r="F14" s="177">
        <v>5176</v>
      </c>
      <c r="G14" s="177">
        <v>5125</v>
      </c>
      <c r="H14" s="177">
        <v>5092</v>
      </c>
      <c r="I14" s="177">
        <v>4745</v>
      </c>
      <c r="J14" s="177">
        <v>4808</v>
      </c>
      <c r="K14" s="177">
        <v>4598</v>
      </c>
    </row>
    <row r="15" spans="1:20" ht="15" customHeight="1" x14ac:dyDescent="0.2">
      <c r="A15" s="183" t="s">
        <v>38</v>
      </c>
      <c r="B15" s="180">
        <v>8360</v>
      </c>
      <c r="C15" s="180">
        <v>8455</v>
      </c>
      <c r="D15" s="180">
        <v>8448</v>
      </c>
      <c r="E15" s="180">
        <v>8535</v>
      </c>
      <c r="F15" s="180">
        <v>8138</v>
      </c>
      <c r="G15" s="180">
        <v>8181</v>
      </c>
      <c r="H15" s="180">
        <v>8179</v>
      </c>
      <c r="I15" s="180">
        <v>8194</v>
      </c>
      <c r="J15" s="180">
        <v>8217</v>
      </c>
      <c r="K15" s="180">
        <v>8212</v>
      </c>
    </row>
    <row r="16" spans="1:20" ht="15" customHeight="1" x14ac:dyDescent="0.2">
      <c r="A16" s="181" t="s">
        <v>41</v>
      </c>
      <c r="B16" s="180">
        <v>5763</v>
      </c>
      <c r="C16" s="180">
        <v>5843</v>
      </c>
      <c r="D16" s="180">
        <v>5878</v>
      </c>
      <c r="E16" s="180">
        <v>5980</v>
      </c>
      <c r="F16" s="180">
        <v>5685</v>
      </c>
      <c r="G16" s="180">
        <v>5746</v>
      </c>
      <c r="H16" s="180">
        <v>5748</v>
      </c>
      <c r="I16" s="180">
        <v>5811</v>
      </c>
      <c r="J16" s="180">
        <v>5873</v>
      </c>
      <c r="K16" s="180">
        <v>5909</v>
      </c>
    </row>
    <row r="17" spans="1:11" ht="15" customHeight="1" x14ac:dyDescent="0.2">
      <c r="A17" s="181" t="s">
        <v>181</v>
      </c>
      <c r="B17" s="180">
        <v>6740</v>
      </c>
      <c r="C17" s="180">
        <v>6597</v>
      </c>
      <c r="D17" s="180">
        <v>6292</v>
      </c>
      <c r="E17" s="180">
        <v>6185</v>
      </c>
      <c r="F17" s="180">
        <v>5792</v>
      </c>
      <c r="G17" s="180">
        <v>5739</v>
      </c>
      <c r="H17" s="180">
        <v>5679</v>
      </c>
      <c r="I17" s="180">
        <v>5573</v>
      </c>
      <c r="J17" s="180">
        <v>5705</v>
      </c>
      <c r="K17" s="180">
        <v>5631</v>
      </c>
    </row>
    <row r="18" spans="1:11" x14ac:dyDescent="0.2">
      <c r="A18" s="52"/>
      <c r="B18" s="52"/>
      <c r="C18" s="52"/>
      <c r="D18" s="62"/>
      <c r="E18" s="52"/>
      <c r="F18" s="52"/>
      <c r="G18" s="52"/>
      <c r="H18" s="52"/>
      <c r="I18" s="52"/>
      <c r="J18" s="52"/>
      <c r="K18" s="52"/>
    </row>
    <row r="19" spans="1:11" x14ac:dyDescent="0.2">
      <c r="A19" s="11" t="s">
        <v>107</v>
      </c>
      <c r="B19" s="52"/>
      <c r="C19" s="52"/>
      <c r="D19" s="62"/>
      <c r="E19" s="52"/>
      <c r="F19" s="52"/>
      <c r="G19" s="52"/>
      <c r="H19" s="52"/>
      <c r="I19" s="52"/>
      <c r="J19" s="52"/>
      <c r="K19" s="52"/>
    </row>
  </sheetData>
  <customSheetViews>
    <customSheetView guid="{C1909EBA-E690-4D0B-8D7C-7B33BE164461}">
      <selection activeCell="K18" sqref="K1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B1" sqref="B1:K104857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selection activeCell="B1" sqref="B1:K104857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>
      <pane ySplit="5" topLeftCell="A6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5" topLeftCell="A6" activePane="bottomLeft" state="frozen"/>
      <selection pane="bottomLeft" activeCell="D37" sqref="D3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5" topLeftCell="A6" activePane="bottomLeft" state="frozen"/>
      <selection pane="bottomLeft" activeCell="D31" sqref="D31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5" topLeftCell="A6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5" topLeftCell="A6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AA3A0536-23D6-4721-BE0F-F5A34CA985B7}"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130" zoomScaleNormal="130" workbookViewId="0"/>
  </sheetViews>
  <sheetFormatPr defaultColWidth="9.140625" defaultRowHeight="12" x14ac:dyDescent="0.2"/>
  <cols>
    <col min="1" max="1" width="29.140625" style="2" customWidth="1"/>
    <col min="2" max="4" width="11.7109375" style="2" customWidth="1"/>
    <col min="5" max="5" width="11.7109375" style="4" customWidth="1"/>
    <col min="6" max="6" width="11.7109375" style="2" customWidth="1"/>
    <col min="7" max="16384" width="9.140625" style="2"/>
  </cols>
  <sheetData>
    <row r="1" spans="1:6" ht="14.25" x14ac:dyDescent="0.2">
      <c r="A1" s="319" t="s">
        <v>273</v>
      </c>
      <c r="B1" s="320"/>
      <c r="C1" s="320"/>
      <c r="D1" s="320"/>
      <c r="E1" s="320"/>
      <c r="F1" s="320"/>
    </row>
    <row r="2" spans="1:6" ht="15" thickBot="1" x14ac:dyDescent="0.25">
      <c r="A2" s="320"/>
      <c r="B2" s="320"/>
      <c r="C2" s="320"/>
      <c r="D2" s="320"/>
      <c r="E2" s="320"/>
      <c r="F2" s="5" t="s">
        <v>1</v>
      </c>
    </row>
    <row r="3" spans="1:6" ht="28.5" customHeight="1" thickTop="1" x14ac:dyDescent="0.2">
      <c r="A3" s="321"/>
      <c r="B3" s="322" t="s">
        <v>238</v>
      </c>
      <c r="C3" s="322" t="s">
        <v>239</v>
      </c>
      <c r="D3" s="322" t="s">
        <v>253</v>
      </c>
      <c r="E3" s="322" t="s">
        <v>260</v>
      </c>
      <c r="F3" s="323" t="s">
        <v>266</v>
      </c>
    </row>
    <row r="4" spans="1:6" ht="15" customHeight="1" x14ac:dyDescent="0.2">
      <c r="A4" s="324" t="s">
        <v>270</v>
      </c>
      <c r="B4" s="66"/>
      <c r="C4" s="66"/>
      <c r="D4" s="66"/>
      <c r="E4" s="66"/>
      <c r="F4" s="66"/>
    </row>
    <row r="5" spans="1:6" ht="15" customHeight="1" x14ac:dyDescent="0.2">
      <c r="A5" s="327" t="s">
        <v>302</v>
      </c>
      <c r="B5" s="66">
        <v>72286</v>
      </c>
      <c r="C5" s="66">
        <v>71302</v>
      </c>
      <c r="D5" s="66">
        <v>70450</v>
      </c>
      <c r="E5" s="66">
        <v>69834</v>
      </c>
      <c r="F5" s="66">
        <v>68676</v>
      </c>
    </row>
    <row r="6" spans="1:6" ht="9.9499999999999993" customHeight="1" x14ac:dyDescent="0.2">
      <c r="A6" s="325"/>
      <c r="B6" s="77"/>
      <c r="C6" s="66"/>
      <c r="D6" s="77"/>
      <c r="E6" s="66"/>
      <c r="F6" s="66"/>
    </row>
    <row r="7" spans="1:6" ht="15" customHeight="1" x14ac:dyDescent="0.2">
      <c r="A7" s="325" t="s">
        <v>269</v>
      </c>
      <c r="B7" s="66"/>
      <c r="C7" s="66"/>
      <c r="D7" s="66"/>
      <c r="E7" s="66"/>
      <c r="F7" s="66"/>
    </row>
    <row r="8" spans="1:6" ht="15" customHeight="1" x14ac:dyDescent="0.2">
      <c r="A8" s="327" t="s">
        <v>303</v>
      </c>
      <c r="B8" s="66">
        <v>29201</v>
      </c>
      <c r="C8" s="66">
        <v>28776</v>
      </c>
      <c r="D8" s="66">
        <v>26826</v>
      </c>
      <c r="E8" s="66">
        <v>27654</v>
      </c>
      <c r="F8" s="66">
        <v>27607</v>
      </c>
    </row>
    <row r="9" spans="1:6" ht="15" customHeight="1" x14ac:dyDescent="0.2">
      <c r="A9" s="327" t="s">
        <v>304</v>
      </c>
      <c r="B9" s="86">
        <v>9119</v>
      </c>
      <c r="C9" s="66">
        <v>8361</v>
      </c>
      <c r="D9" s="66">
        <v>7995</v>
      </c>
      <c r="E9" s="66">
        <v>7995</v>
      </c>
      <c r="F9" s="86">
        <v>7928</v>
      </c>
    </row>
    <row r="10" spans="1:6" ht="15" customHeight="1" x14ac:dyDescent="0.2">
      <c r="A10" s="327" t="s">
        <v>305</v>
      </c>
      <c r="B10" s="86">
        <v>2830</v>
      </c>
      <c r="C10" s="246">
        <v>2934</v>
      </c>
      <c r="D10" s="66">
        <v>2778</v>
      </c>
      <c r="E10" s="66">
        <v>2752</v>
      </c>
      <c r="F10" s="86">
        <v>2501</v>
      </c>
    </row>
    <row r="11" spans="1:6" ht="15" customHeight="1" x14ac:dyDescent="0.2">
      <c r="A11" s="327" t="s">
        <v>271</v>
      </c>
      <c r="B11" s="66">
        <v>900</v>
      </c>
      <c r="C11" s="66">
        <v>865</v>
      </c>
      <c r="D11" s="66">
        <v>871</v>
      </c>
      <c r="E11" s="66">
        <v>820</v>
      </c>
      <c r="F11" s="66">
        <v>822</v>
      </c>
    </row>
    <row r="12" spans="1:6" ht="9.9499999999999993" customHeight="1" x14ac:dyDescent="0.2">
      <c r="A12" s="325"/>
      <c r="B12" s="66"/>
      <c r="C12" s="66"/>
      <c r="D12" s="66"/>
      <c r="E12" s="66"/>
      <c r="F12" s="66"/>
    </row>
    <row r="13" spans="1:6" ht="15" customHeight="1" x14ac:dyDescent="0.2">
      <c r="A13" s="326" t="s">
        <v>274</v>
      </c>
      <c r="B13" s="66">
        <v>21778</v>
      </c>
      <c r="C13" s="66">
        <v>21381</v>
      </c>
      <c r="D13" s="66">
        <v>20920</v>
      </c>
      <c r="E13" s="66">
        <v>20067</v>
      </c>
      <c r="F13" s="66">
        <v>19657</v>
      </c>
    </row>
    <row r="14" spans="1:6" ht="15" customHeight="1" x14ac:dyDescent="0.2">
      <c r="A14" s="326" t="s">
        <v>298</v>
      </c>
      <c r="B14" s="66">
        <v>30236</v>
      </c>
      <c r="C14" s="66">
        <v>30366</v>
      </c>
      <c r="D14" s="66">
        <v>31980</v>
      </c>
      <c r="E14" s="66">
        <v>30715</v>
      </c>
      <c r="F14" s="66">
        <v>29816</v>
      </c>
    </row>
    <row r="15" spans="1:6" ht="15" customHeight="1" x14ac:dyDescent="0.2">
      <c r="A15" s="326" t="s">
        <v>299</v>
      </c>
      <c r="B15" s="66">
        <v>42050</v>
      </c>
      <c r="C15" s="66">
        <v>40936</v>
      </c>
      <c r="D15" s="66">
        <v>38470</v>
      </c>
      <c r="E15" s="66">
        <v>39221</v>
      </c>
      <c r="F15" s="66">
        <v>38858</v>
      </c>
    </row>
    <row r="16" spans="1:6" ht="15" customHeight="1" x14ac:dyDescent="0.2">
      <c r="A16" s="326" t="s">
        <v>272</v>
      </c>
      <c r="B16" s="66">
        <v>94064</v>
      </c>
      <c r="C16" s="66">
        <v>92683</v>
      </c>
      <c r="D16" s="66">
        <v>91370</v>
      </c>
      <c r="E16" s="66">
        <v>90003</v>
      </c>
      <c r="F16" s="66">
        <v>88331</v>
      </c>
    </row>
    <row r="17" spans="1:6" x14ac:dyDescent="0.2">
      <c r="A17" s="52"/>
      <c r="B17" s="52"/>
      <c r="C17" s="52"/>
      <c r="D17" s="52"/>
      <c r="E17" s="62"/>
      <c r="F17" s="52"/>
    </row>
  </sheetData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11"/>
  <sheetViews>
    <sheetView zoomScaleNormal="100" workbookViewId="0"/>
  </sheetViews>
  <sheetFormatPr defaultColWidth="9.140625" defaultRowHeight="12" x14ac:dyDescent="0.2"/>
  <cols>
    <col min="1" max="1" width="26" style="2" customWidth="1"/>
    <col min="2" max="11" width="10.85546875" style="2" customWidth="1"/>
    <col min="12" max="12" width="15.42578125" style="2" customWidth="1"/>
    <col min="13" max="15" width="8.7109375" style="2" customWidth="1"/>
    <col min="16" max="16" width="13" style="2" customWidth="1"/>
    <col min="17" max="17" width="9.140625" style="4" customWidth="1"/>
    <col min="18" max="18" width="10.7109375" style="2" customWidth="1"/>
    <col min="19" max="16384" width="9.140625" style="2"/>
  </cols>
  <sheetData>
    <row r="1" spans="1:17" s="3" customFormat="1" x14ac:dyDescent="0.2">
      <c r="A1" s="145" t="s">
        <v>300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0"/>
      <c r="N1" s="141"/>
      <c r="O1" s="2"/>
    </row>
    <row r="2" spans="1:17" ht="15" customHeight="1" thickBot="1" x14ac:dyDescent="0.25">
      <c r="A2" s="7"/>
      <c r="F2" s="5"/>
      <c r="G2" s="5"/>
      <c r="H2" s="5"/>
      <c r="I2" s="5"/>
      <c r="J2" s="5"/>
      <c r="K2" s="5" t="s">
        <v>1</v>
      </c>
      <c r="Q2" s="2"/>
    </row>
    <row r="3" spans="1:17" ht="21.75" customHeight="1" thickTop="1" x14ac:dyDescent="0.2">
      <c r="A3" s="171"/>
      <c r="B3" s="195" t="s">
        <v>123</v>
      </c>
      <c r="C3" s="195" t="s">
        <v>136</v>
      </c>
      <c r="D3" s="195" t="s">
        <v>146</v>
      </c>
      <c r="E3" s="206" t="s">
        <v>160</v>
      </c>
      <c r="F3" s="206" t="s">
        <v>213</v>
      </c>
      <c r="G3" s="206" t="s">
        <v>238</v>
      </c>
      <c r="H3" s="206" t="s">
        <v>239</v>
      </c>
      <c r="I3" s="218" t="s">
        <v>253</v>
      </c>
      <c r="J3" s="218" t="s">
        <v>260</v>
      </c>
      <c r="K3" s="218" t="s">
        <v>266</v>
      </c>
      <c r="P3" s="4"/>
      <c r="Q3" s="2"/>
    </row>
    <row r="4" spans="1:17" ht="15" customHeight="1" x14ac:dyDescent="0.2">
      <c r="A4" s="205" t="s">
        <v>39</v>
      </c>
      <c r="B4" s="86">
        <v>16</v>
      </c>
      <c r="C4" s="86">
        <v>15</v>
      </c>
      <c r="D4" s="86">
        <v>15</v>
      </c>
      <c r="E4" s="86">
        <v>15</v>
      </c>
      <c r="F4" s="86">
        <v>16</v>
      </c>
      <c r="G4" s="86">
        <v>16</v>
      </c>
      <c r="H4" s="86">
        <v>16</v>
      </c>
      <c r="I4" s="86">
        <v>15</v>
      </c>
      <c r="J4" s="86">
        <v>15</v>
      </c>
      <c r="K4" s="86">
        <v>15</v>
      </c>
      <c r="P4" s="4"/>
      <c r="Q4" s="2"/>
    </row>
    <row r="5" spans="1:17" ht="15" customHeight="1" x14ac:dyDescent="0.2">
      <c r="A5" s="203" t="s">
        <v>180</v>
      </c>
      <c r="B5" s="86">
        <v>3154</v>
      </c>
      <c r="C5" s="86">
        <v>3198</v>
      </c>
      <c r="D5" s="86">
        <v>3148</v>
      </c>
      <c r="E5" s="86">
        <v>3215</v>
      </c>
      <c r="F5" s="86">
        <v>3140</v>
      </c>
      <c r="G5" s="86">
        <v>3043</v>
      </c>
      <c r="H5" s="86">
        <v>3010</v>
      </c>
      <c r="I5" s="86">
        <v>2988</v>
      </c>
      <c r="J5" s="86">
        <v>2975</v>
      </c>
      <c r="K5" s="86">
        <v>3256</v>
      </c>
      <c r="P5" s="4"/>
      <c r="Q5" s="2"/>
    </row>
    <row r="6" spans="1:17" ht="15" customHeight="1" x14ac:dyDescent="0.2">
      <c r="A6" s="181" t="s">
        <v>41</v>
      </c>
      <c r="B6" s="86">
        <v>1869</v>
      </c>
      <c r="C6" s="86">
        <v>1878</v>
      </c>
      <c r="D6" s="86">
        <v>1870</v>
      </c>
      <c r="E6" s="86">
        <v>1851</v>
      </c>
      <c r="F6" s="86">
        <v>1860</v>
      </c>
      <c r="G6" s="86">
        <v>1798</v>
      </c>
      <c r="H6" s="86">
        <v>1729</v>
      </c>
      <c r="I6" s="86">
        <v>1729</v>
      </c>
      <c r="J6" s="86">
        <v>1707</v>
      </c>
      <c r="K6" s="86">
        <v>1917</v>
      </c>
      <c r="P6" s="4"/>
      <c r="Q6" s="2"/>
    </row>
    <row r="7" spans="1:17" ht="15" customHeight="1" x14ac:dyDescent="0.2">
      <c r="A7" s="203" t="s">
        <v>38</v>
      </c>
      <c r="B7" s="86">
        <v>340</v>
      </c>
      <c r="C7" s="86">
        <v>357</v>
      </c>
      <c r="D7" s="86">
        <v>357</v>
      </c>
      <c r="E7" s="86">
        <v>342</v>
      </c>
      <c r="F7" s="86">
        <v>251</v>
      </c>
      <c r="G7" s="86">
        <v>187</v>
      </c>
      <c r="H7" s="86">
        <v>256</v>
      </c>
      <c r="I7" s="86">
        <v>253</v>
      </c>
      <c r="J7" s="86">
        <v>263</v>
      </c>
      <c r="K7" s="86">
        <v>284</v>
      </c>
      <c r="P7" s="4"/>
      <c r="Q7" s="2"/>
    </row>
    <row r="8" spans="1:17" ht="15" customHeight="1" x14ac:dyDescent="0.2">
      <c r="A8" s="181" t="s">
        <v>41</v>
      </c>
      <c r="B8" s="86">
        <v>209</v>
      </c>
      <c r="C8" s="86">
        <v>247</v>
      </c>
      <c r="D8" s="86">
        <v>241</v>
      </c>
      <c r="E8" s="86">
        <v>244</v>
      </c>
      <c r="F8" s="86">
        <v>175</v>
      </c>
      <c r="G8" s="86">
        <v>132</v>
      </c>
      <c r="H8" s="86">
        <v>180</v>
      </c>
      <c r="I8" s="86">
        <v>172</v>
      </c>
      <c r="J8" s="86">
        <v>186</v>
      </c>
      <c r="K8" s="86">
        <v>202</v>
      </c>
      <c r="P8" s="4"/>
      <c r="Q8" s="2"/>
    </row>
    <row r="9" spans="1:17" ht="15" customHeight="1" x14ac:dyDescent="0.2">
      <c r="A9" s="204" t="s">
        <v>181</v>
      </c>
      <c r="B9" s="86">
        <v>250</v>
      </c>
      <c r="C9" s="86">
        <v>272</v>
      </c>
      <c r="D9" s="86">
        <v>260</v>
      </c>
      <c r="E9" s="86">
        <v>257</v>
      </c>
      <c r="F9" s="86">
        <v>160</v>
      </c>
      <c r="G9" s="86">
        <v>126</v>
      </c>
      <c r="H9" s="86">
        <v>223</v>
      </c>
      <c r="I9" s="86">
        <v>180</v>
      </c>
      <c r="J9" s="86">
        <v>213</v>
      </c>
      <c r="K9" s="86">
        <v>203</v>
      </c>
      <c r="P9" s="4"/>
      <c r="Q9" s="2"/>
    </row>
    <row r="11" spans="1:17" x14ac:dyDescent="0.2">
      <c r="A11" s="11" t="s">
        <v>209</v>
      </c>
    </row>
  </sheetData>
  <customSheetViews>
    <customSheetView guid="{C1909EBA-E690-4D0B-8D7C-7B33BE164461}">
      <selection activeCell="F26" sqref="F2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>
      <pane ySplit="4" topLeftCell="A5" activePane="bottomLeft" state="frozen"/>
      <selection pane="bottomLeft" activeCell="G4" sqref="G4:G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4" topLeftCell="A5" activePane="bottomLeft" state="frozen"/>
      <selection pane="bottomLeft" activeCell="E34" sqref="E3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4" topLeftCell="A5" activePane="bottomLeft" state="frozen"/>
      <selection pane="bottomLeft" activeCell="A5" sqref="A5:G9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F10" sqref="F10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4" topLeftCell="A5" activePane="bottomLeft" state="frozen"/>
      <selection pane="bottomLeft" activeCell="G4" sqref="G4:G9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AA3A0536-23D6-4721-BE0F-F5A34CA985B7}"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17"/>
  <sheetViews>
    <sheetView zoomScaleNormal="100" workbookViewId="0">
      <selection activeCell="A2" sqref="A2"/>
    </sheetView>
  </sheetViews>
  <sheetFormatPr defaultColWidth="9.140625" defaultRowHeight="12" x14ac:dyDescent="0.2"/>
  <cols>
    <col min="1" max="1" width="31.140625" style="2" customWidth="1"/>
    <col min="2" max="6" width="10.7109375" style="2" customWidth="1"/>
    <col min="7" max="11" width="10.7109375" style="4" customWidth="1"/>
    <col min="12" max="14" width="9.28515625" style="2" customWidth="1"/>
    <col min="15" max="15" width="7.5703125" style="2" customWidth="1"/>
    <col min="16" max="16" width="7.5703125" style="4" customWidth="1"/>
    <col min="17" max="21" width="7.5703125" style="2" customWidth="1"/>
    <col min="22" max="16384" width="9.140625" style="2"/>
  </cols>
  <sheetData>
    <row r="1" spans="1:22" s="3" customFormat="1" x14ac:dyDescent="0.2">
      <c r="A1" s="63" t="s">
        <v>297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V1" s="5"/>
    </row>
    <row r="2" spans="1:22" ht="15" customHeight="1" thickBot="1" x14ac:dyDescent="0.25">
      <c r="A2" s="7"/>
      <c r="G2" s="5"/>
      <c r="H2" s="5"/>
      <c r="I2" s="5"/>
      <c r="J2" s="5"/>
      <c r="K2" s="5" t="s">
        <v>1</v>
      </c>
      <c r="P2" s="2"/>
      <c r="V2" s="5"/>
    </row>
    <row r="3" spans="1:22" ht="30" customHeight="1" thickTop="1" x14ac:dyDescent="0.2">
      <c r="A3" s="184"/>
      <c r="B3" s="296" t="s">
        <v>123</v>
      </c>
      <c r="C3" s="173" t="s">
        <v>136</v>
      </c>
      <c r="D3" s="174" t="s">
        <v>146</v>
      </c>
      <c r="E3" s="175" t="s">
        <v>160</v>
      </c>
      <c r="F3" s="175" t="s">
        <v>213</v>
      </c>
      <c r="G3" s="175" t="s">
        <v>238</v>
      </c>
      <c r="H3" s="175" t="s">
        <v>239</v>
      </c>
      <c r="I3" s="218" t="s">
        <v>253</v>
      </c>
      <c r="J3" s="218" t="s">
        <v>260</v>
      </c>
      <c r="K3" s="218" t="s">
        <v>266</v>
      </c>
    </row>
    <row r="4" spans="1:22" ht="15" customHeight="1" x14ac:dyDescent="0.2">
      <c r="A4" s="185" t="s">
        <v>39</v>
      </c>
      <c r="B4" s="89">
        <v>94</v>
      </c>
      <c r="C4" s="89">
        <v>94</v>
      </c>
      <c r="D4" s="89">
        <v>94</v>
      </c>
      <c r="E4" s="186">
        <v>94</v>
      </c>
      <c r="F4" s="186">
        <v>94</v>
      </c>
      <c r="G4" s="186">
        <v>94</v>
      </c>
      <c r="H4" s="186">
        <v>94</v>
      </c>
      <c r="I4" s="186">
        <v>94</v>
      </c>
      <c r="J4" s="186">
        <v>95</v>
      </c>
      <c r="K4" s="186">
        <v>95</v>
      </c>
    </row>
    <row r="5" spans="1:22" ht="15" customHeight="1" x14ac:dyDescent="0.2">
      <c r="A5" s="187" t="s">
        <v>115</v>
      </c>
      <c r="B5" s="89">
        <v>1990</v>
      </c>
      <c r="C5" s="89">
        <v>2027</v>
      </c>
      <c r="D5" s="89">
        <v>1963</v>
      </c>
      <c r="E5" s="186">
        <v>1872</v>
      </c>
      <c r="F5" s="186">
        <v>1869</v>
      </c>
      <c r="G5" s="186">
        <v>1794</v>
      </c>
      <c r="H5" s="186">
        <v>1826</v>
      </c>
      <c r="I5" s="186">
        <v>1758</v>
      </c>
      <c r="J5" s="186">
        <v>1755</v>
      </c>
      <c r="K5" s="186">
        <v>1744</v>
      </c>
    </row>
    <row r="6" spans="1:22" ht="15" customHeight="1" x14ac:dyDescent="0.2">
      <c r="A6" s="183" t="s">
        <v>187</v>
      </c>
      <c r="B6" s="89">
        <v>48788</v>
      </c>
      <c r="C6" s="89">
        <v>50452</v>
      </c>
      <c r="D6" s="89">
        <v>49367</v>
      </c>
      <c r="E6" s="186">
        <v>46421</v>
      </c>
      <c r="F6" s="186">
        <v>43975</v>
      </c>
      <c r="G6" s="186">
        <v>42089</v>
      </c>
      <c r="H6" s="186">
        <v>41136</v>
      </c>
      <c r="I6" s="186">
        <v>39831</v>
      </c>
      <c r="J6" s="186">
        <v>38499</v>
      </c>
      <c r="K6" s="186">
        <v>37206</v>
      </c>
    </row>
    <row r="7" spans="1:22" ht="15" customHeight="1" x14ac:dyDescent="0.2">
      <c r="A7" s="181" t="s">
        <v>41</v>
      </c>
      <c r="B7" s="177">
        <v>24247</v>
      </c>
      <c r="C7" s="177">
        <v>24997</v>
      </c>
      <c r="D7" s="188">
        <v>24473</v>
      </c>
      <c r="E7" s="189">
        <v>23072</v>
      </c>
      <c r="F7" s="189">
        <v>21926</v>
      </c>
      <c r="G7" s="189">
        <v>21018</v>
      </c>
      <c r="H7" s="189">
        <v>20681</v>
      </c>
      <c r="I7" s="189">
        <v>20059</v>
      </c>
      <c r="J7" s="189">
        <v>19324</v>
      </c>
      <c r="K7" s="189">
        <v>18715</v>
      </c>
    </row>
    <row r="8" spans="1:22" ht="15" customHeight="1" x14ac:dyDescent="0.2">
      <c r="A8" s="183" t="s">
        <v>188</v>
      </c>
      <c r="B8" s="177"/>
      <c r="C8" s="177"/>
      <c r="D8" s="188"/>
      <c r="E8" s="189"/>
      <c r="F8" s="189"/>
      <c r="G8" s="189"/>
      <c r="H8" s="189"/>
      <c r="I8" s="189"/>
      <c r="J8" s="189"/>
      <c r="K8" s="189"/>
    </row>
    <row r="9" spans="1:22" ht="15" customHeight="1" x14ac:dyDescent="0.2">
      <c r="A9" s="182" t="s">
        <v>189</v>
      </c>
      <c r="B9" s="177">
        <v>11336</v>
      </c>
      <c r="C9" s="177">
        <v>11570</v>
      </c>
      <c r="D9" s="188">
        <v>11483</v>
      </c>
      <c r="E9" s="189">
        <v>10944</v>
      </c>
      <c r="F9" s="189">
        <v>10360</v>
      </c>
      <c r="G9" s="189">
        <v>9784</v>
      </c>
      <c r="H9" s="189">
        <v>9443</v>
      </c>
      <c r="I9" s="189">
        <v>8875</v>
      </c>
      <c r="J9" s="189">
        <v>8360</v>
      </c>
      <c r="K9" s="189">
        <v>7781</v>
      </c>
    </row>
    <row r="10" spans="1:22" ht="15" customHeight="1" x14ac:dyDescent="0.2">
      <c r="A10" s="181" t="s">
        <v>41</v>
      </c>
      <c r="B10" s="177">
        <v>7092</v>
      </c>
      <c r="C10" s="177">
        <v>7194</v>
      </c>
      <c r="D10" s="188">
        <v>7157</v>
      </c>
      <c r="E10" s="189">
        <v>6865</v>
      </c>
      <c r="F10" s="189">
        <v>6469</v>
      </c>
      <c r="G10" s="189">
        <v>6180</v>
      </c>
      <c r="H10" s="189">
        <v>5935</v>
      </c>
      <c r="I10" s="189">
        <v>5605</v>
      </c>
      <c r="J10" s="189">
        <v>5278</v>
      </c>
      <c r="K10" s="189">
        <v>4900</v>
      </c>
    </row>
    <row r="11" spans="1:22" ht="15" customHeight="1" x14ac:dyDescent="0.2">
      <c r="A11" s="182" t="s">
        <v>190</v>
      </c>
      <c r="B11" s="177">
        <v>37452</v>
      </c>
      <c r="C11" s="177">
        <v>38882</v>
      </c>
      <c r="D11" s="188">
        <v>37884</v>
      </c>
      <c r="E11" s="189">
        <v>35477</v>
      </c>
      <c r="F11" s="189">
        <v>33615</v>
      </c>
      <c r="G11" s="189">
        <v>32305</v>
      </c>
      <c r="H11" s="189">
        <v>31693</v>
      </c>
      <c r="I11" s="189">
        <v>30956</v>
      </c>
      <c r="J11" s="189">
        <v>30139</v>
      </c>
      <c r="K11" s="189">
        <v>29425</v>
      </c>
    </row>
    <row r="12" spans="1:22" ht="15" customHeight="1" x14ac:dyDescent="0.2">
      <c r="A12" s="181" t="s">
        <v>41</v>
      </c>
      <c r="B12" s="177">
        <v>17155</v>
      </c>
      <c r="C12" s="177">
        <v>17803</v>
      </c>
      <c r="D12" s="188">
        <v>17316</v>
      </c>
      <c r="E12" s="189">
        <v>16207</v>
      </c>
      <c r="F12" s="189">
        <v>15457</v>
      </c>
      <c r="G12" s="189">
        <v>14838</v>
      </c>
      <c r="H12" s="189">
        <v>14746</v>
      </c>
      <c r="I12" s="189">
        <v>14454</v>
      </c>
      <c r="J12" s="189">
        <v>14046</v>
      </c>
      <c r="K12" s="189">
        <v>13815</v>
      </c>
    </row>
    <row r="13" spans="1:22" ht="15" customHeight="1" x14ac:dyDescent="0.2">
      <c r="A13" s="183" t="s">
        <v>191</v>
      </c>
      <c r="B13" s="144">
        <v>3768</v>
      </c>
      <c r="C13" s="144">
        <v>3981</v>
      </c>
      <c r="D13" s="180">
        <v>4013</v>
      </c>
      <c r="E13" s="189">
        <v>3947</v>
      </c>
      <c r="F13" s="189">
        <v>3785</v>
      </c>
      <c r="G13" s="189">
        <v>3872</v>
      </c>
      <c r="H13" s="189">
        <v>3820</v>
      </c>
      <c r="I13" s="189">
        <v>3771</v>
      </c>
      <c r="J13" s="189">
        <v>3888</v>
      </c>
      <c r="K13" s="189">
        <v>3944</v>
      </c>
    </row>
    <row r="14" spans="1:22" ht="15" customHeight="1" x14ac:dyDescent="0.2">
      <c r="A14" s="181" t="s">
        <v>41</v>
      </c>
      <c r="B14" s="144">
        <v>2250</v>
      </c>
      <c r="C14" s="144">
        <v>2418</v>
      </c>
      <c r="D14" s="180">
        <v>2478</v>
      </c>
      <c r="E14" s="189">
        <v>2429</v>
      </c>
      <c r="F14" s="189">
        <v>2349</v>
      </c>
      <c r="G14" s="189">
        <v>2410</v>
      </c>
      <c r="H14" s="189">
        <v>2397</v>
      </c>
      <c r="I14" s="189">
        <v>2373</v>
      </c>
      <c r="J14" s="189">
        <v>2468</v>
      </c>
      <c r="K14" s="189">
        <v>2486</v>
      </c>
    </row>
    <row r="15" spans="1:22" ht="15" customHeight="1" x14ac:dyDescent="0.2">
      <c r="A15" s="181" t="s">
        <v>181</v>
      </c>
      <c r="B15" s="144">
        <v>2801</v>
      </c>
      <c r="C15" s="144">
        <v>2879</v>
      </c>
      <c r="D15" s="180">
        <v>2810</v>
      </c>
      <c r="E15" s="189">
        <v>2674</v>
      </c>
      <c r="F15" s="189">
        <v>2509</v>
      </c>
      <c r="G15" s="189">
        <v>2586</v>
      </c>
      <c r="H15" s="189">
        <v>2511</v>
      </c>
      <c r="I15" s="189">
        <v>2280</v>
      </c>
      <c r="J15" s="189">
        <v>2420</v>
      </c>
      <c r="K15" s="189">
        <v>2408</v>
      </c>
    </row>
    <row r="16" spans="1:22" x14ac:dyDescent="0.2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">
      <c r="A17" s="11" t="s">
        <v>107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</row>
  </sheetData>
  <customSheetViews>
    <customSheetView guid="{C1909EBA-E690-4D0B-8D7C-7B33BE164461}">
      <selection activeCell="L15" sqref="L15"/>
      <pageMargins left="0.11811023622047245" right="0.11811023622047245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K4" sqref="K4"/>
      <pageMargins left="0.11811023622047245" right="0.11811023622047245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selection activeCell="K4" sqref="K4"/>
      <pageMargins left="0.11811023622047245" right="0.11811023622047245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>
      <pane ySplit="6" topLeftCell="A7" activePane="bottomLeft" state="frozen"/>
      <selection pane="bottomLeft" activeCell="I4" sqref="I4"/>
      <pageMargins left="0.11811023622047245" right="0.11811023622047245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6" topLeftCell="A7" activePane="bottomLeft" state="frozen"/>
      <selection pane="bottomLeft" activeCell="R16" sqref="R16"/>
      <pageMargins left="0.11811023622047245" right="0.11811023622047245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topLeftCell="C1">
      <pane ySplit="6" topLeftCell="A7" activePane="bottomLeft" state="frozen"/>
      <selection pane="bottomLeft" activeCell="I29" sqref="I29"/>
      <pageMargins left="0.11811023622047245" right="0.11811023622047245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6" topLeftCell="A7" activePane="bottomLeft" state="frozen"/>
      <selection pane="bottomLeft" activeCell="A17" sqref="A17"/>
      <pageMargins left="0.11811023622047245" right="0.11811023622047245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20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A16" sqref="A16"/>
      <pageMargins left="0.11811023622047245" right="0.11811023622047245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6" topLeftCell="A7" activePane="bottomLeft" state="frozen"/>
      <selection pane="bottomLeft" activeCell="O21" sqref="O21"/>
      <pageMargins left="0.11811023622047245" right="0.11811023622047245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20" showPageBreaks="1">
      <selection activeCell="G17" sqref="G17"/>
      <pageMargins left="0.11811023622047245" right="0.11811023622047245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topLeftCell="C1">
      <pane ySplit="6" topLeftCell="A7" activePane="bottomLeft" state="frozen"/>
      <selection pane="bottomLeft" activeCell="R16" sqref="R16"/>
      <pageMargins left="0.11811023622047245" right="0.11811023622047245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6" topLeftCell="A7" activePane="bottomLeft" state="frozen"/>
      <selection pane="bottomLeft" activeCell="I4" sqref="I4"/>
      <pageMargins left="0.11811023622047245" right="0.11811023622047245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AA3A0536-23D6-4721-BE0F-F5A34CA985B7}">
      <pageMargins left="0.11811023622047245" right="0.11811023622047245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>
      <pageMargins left="0.11811023622047245" right="0.11811023622047245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7" type="noConversion"/>
  <hyperlinks>
    <hyperlink ref="K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4"/>
  <sheetViews>
    <sheetView zoomScaleNormal="140" workbookViewId="0">
      <selection activeCell="A2" sqref="A2"/>
    </sheetView>
  </sheetViews>
  <sheetFormatPr defaultColWidth="9.140625" defaultRowHeight="12" x14ac:dyDescent="0.2"/>
  <cols>
    <col min="1" max="1" width="39.42578125" style="2" customWidth="1"/>
    <col min="2" max="4" width="12.5703125" style="2" customWidth="1"/>
    <col min="5" max="5" width="12.5703125" style="4" customWidth="1"/>
    <col min="6" max="16384" width="9.140625" style="2"/>
  </cols>
  <sheetData>
    <row r="1" spans="1:8" s="3" customFormat="1" ht="15.75" customHeight="1" x14ac:dyDescent="0.2">
      <c r="A1" s="145" t="s">
        <v>296</v>
      </c>
      <c r="B1" s="146"/>
      <c r="C1" s="146"/>
      <c r="D1" s="140"/>
      <c r="E1" s="140"/>
      <c r="F1" s="140"/>
    </row>
    <row r="2" spans="1:8" ht="15.75" customHeight="1" thickBot="1" x14ac:dyDescent="0.25">
      <c r="A2" s="15"/>
      <c r="D2" s="15"/>
      <c r="E2" s="5" t="s">
        <v>1</v>
      </c>
    </row>
    <row r="3" spans="1:8" ht="35.1" customHeight="1" thickTop="1" x14ac:dyDescent="0.2">
      <c r="A3" s="340" t="s">
        <v>182</v>
      </c>
      <c r="B3" s="344" t="s">
        <v>267</v>
      </c>
      <c r="C3" s="345"/>
      <c r="D3" s="342" t="s">
        <v>268</v>
      </c>
      <c r="E3" s="343"/>
    </row>
    <row r="4" spans="1:8" ht="24" customHeight="1" x14ac:dyDescent="0.2">
      <c r="A4" s="341"/>
      <c r="B4" s="213" t="s">
        <v>30</v>
      </c>
      <c r="C4" s="214" t="s">
        <v>40</v>
      </c>
      <c r="D4" s="137" t="s">
        <v>30</v>
      </c>
      <c r="E4" s="147" t="s">
        <v>40</v>
      </c>
    </row>
    <row r="5" spans="1:8" ht="17.100000000000001" customHeight="1" x14ac:dyDescent="0.25">
      <c r="A5" s="207" t="s">
        <v>0</v>
      </c>
      <c r="B5" s="190">
        <v>37206</v>
      </c>
      <c r="C5" s="74">
        <v>18715</v>
      </c>
      <c r="D5" s="177">
        <v>9888</v>
      </c>
      <c r="E5" s="144">
        <v>4772</v>
      </c>
      <c r="F5" s="138"/>
    </row>
    <row r="6" spans="1:8" ht="17.100000000000001" customHeight="1" x14ac:dyDescent="0.25">
      <c r="A6" s="286" t="s">
        <v>265</v>
      </c>
      <c r="B6" s="86">
        <v>7781</v>
      </c>
      <c r="C6" s="86">
        <v>4900</v>
      </c>
      <c r="D6" s="86">
        <v>2120</v>
      </c>
      <c r="E6" s="86">
        <v>1301</v>
      </c>
      <c r="F6" s="139"/>
      <c r="H6" s="37"/>
    </row>
    <row r="7" spans="1:8" ht="17.100000000000001" customHeight="1" x14ac:dyDescent="0.25">
      <c r="A7" s="286" t="s">
        <v>246</v>
      </c>
      <c r="B7" s="190">
        <v>595</v>
      </c>
      <c r="C7" s="74">
        <v>337</v>
      </c>
      <c r="D7" s="177">
        <v>128</v>
      </c>
      <c r="E7" s="144">
        <v>73</v>
      </c>
      <c r="F7" s="138"/>
    </row>
    <row r="8" spans="1:8" ht="17.100000000000001" customHeight="1" x14ac:dyDescent="0.25">
      <c r="A8" s="286" t="s">
        <v>263</v>
      </c>
      <c r="B8" s="190">
        <v>2540</v>
      </c>
      <c r="C8" s="74">
        <v>1774</v>
      </c>
      <c r="D8" s="177">
        <v>810</v>
      </c>
      <c r="E8" s="144">
        <v>546</v>
      </c>
      <c r="F8" s="138"/>
    </row>
    <row r="9" spans="1:8" ht="17.100000000000001" customHeight="1" x14ac:dyDescent="0.25">
      <c r="A9" s="286" t="s">
        <v>241</v>
      </c>
      <c r="B9" s="190">
        <v>2959</v>
      </c>
      <c r="C9" s="74">
        <v>2106</v>
      </c>
      <c r="D9" s="177">
        <v>666</v>
      </c>
      <c r="E9" s="144">
        <v>449</v>
      </c>
      <c r="F9" s="138"/>
    </row>
    <row r="10" spans="1:8" ht="17.100000000000001" customHeight="1" x14ac:dyDescent="0.25">
      <c r="A10" s="286" t="s">
        <v>243</v>
      </c>
      <c r="B10" s="190">
        <v>417</v>
      </c>
      <c r="C10" s="74">
        <v>156</v>
      </c>
      <c r="D10" s="177" t="s">
        <v>3</v>
      </c>
      <c r="E10" s="144" t="s">
        <v>3</v>
      </c>
      <c r="F10" s="138"/>
    </row>
    <row r="11" spans="1:8" ht="17.100000000000001" customHeight="1" x14ac:dyDescent="0.25">
      <c r="A11" s="286" t="s">
        <v>162</v>
      </c>
      <c r="B11" s="86">
        <v>11094</v>
      </c>
      <c r="C11" s="86">
        <v>2081</v>
      </c>
      <c r="D11" s="77">
        <v>3117</v>
      </c>
      <c r="E11" s="77">
        <v>594</v>
      </c>
      <c r="F11" s="138"/>
    </row>
    <row r="12" spans="1:8" ht="27" customHeight="1" x14ac:dyDescent="0.25">
      <c r="A12" s="47" t="s">
        <v>245</v>
      </c>
      <c r="B12" s="191">
        <v>1948</v>
      </c>
      <c r="C12" s="192">
        <v>821</v>
      </c>
      <c r="D12" s="177">
        <v>542</v>
      </c>
      <c r="E12" s="144">
        <v>207</v>
      </c>
      <c r="F12" s="138"/>
      <c r="G12" s="37"/>
    </row>
    <row r="13" spans="1:8" ht="17.100000000000001" customHeight="1" x14ac:dyDescent="0.25">
      <c r="A13" s="286" t="s">
        <v>161</v>
      </c>
      <c r="B13" s="190">
        <v>4628</v>
      </c>
      <c r="C13" s="74">
        <v>3544</v>
      </c>
      <c r="D13" s="177">
        <v>1101</v>
      </c>
      <c r="E13" s="144">
        <v>843</v>
      </c>
      <c r="F13" s="138"/>
    </row>
    <row r="14" spans="1:8" ht="17.100000000000001" customHeight="1" x14ac:dyDescent="0.25">
      <c r="A14" s="286" t="s">
        <v>132</v>
      </c>
      <c r="B14" s="190">
        <v>5244</v>
      </c>
      <c r="C14" s="74">
        <v>2996</v>
      </c>
      <c r="D14" s="177">
        <v>1404</v>
      </c>
      <c r="E14" s="144">
        <v>759</v>
      </c>
      <c r="F14" s="138"/>
    </row>
  </sheetData>
  <customSheetViews>
    <customSheetView guid="{C1909EBA-E690-4D0B-8D7C-7B33BE164461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40">
      <selection activeCell="D5" sqref="D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40">
      <selection activeCell="D5" sqref="D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>
      <selection activeCell="B16" sqref="B1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selection activeCell="D26" sqref="D26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C21" sqref="C21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selection activeCell="B6" sqref="B6:E16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E15" sqref="E15"/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howPageBreaks="1">
      <pageMargins left="0.70866141732283472" right="0.70866141732283472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>
      <pageMargins left="0.70866141732283472" right="0.70866141732283472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AA3A0536-23D6-4721-BE0F-F5A34CA985B7}">
      <pageMargins left="0.70866141732283472" right="0.70866141732283472" top="0.74803149606299213" bottom="0.74803149606299213" header="0.31496062992125984" footer="0.31496062992125984"/>
      <pageSetup paperSize="9" orientation="portrait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>
      <pageMargins left="0.70866141732283472" right="0.70866141732283472" top="0.74803149606299213" bottom="0.74803149606299213" header="0.31496062992125984" footer="0.31496062992125984"/>
      <pageSetup paperSize="9" orientation="portrait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D3:E3"/>
    <mergeCell ref="B3:C3"/>
  </mergeCells>
  <phoneticPr fontId="27" type="noConversion"/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130" zoomScaleNormal="130" workbookViewId="0">
      <selection sqref="A1:XFD1048576"/>
    </sheetView>
  </sheetViews>
  <sheetFormatPr defaultColWidth="9.140625" defaultRowHeight="12" x14ac:dyDescent="0.2"/>
  <cols>
    <col min="1" max="1" width="29.7109375" style="2" customWidth="1"/>
    <col min="2" max="4" width="11.7109375" style="2" customWidth="1"/>
    <col min="5" max="5" width="11.7109375" style="4" customWidth="1"/>
    <col min="6" max="6" width="11.7109375" style="2" customWidth="1"/>
    <col min="7" max="16384" width="9.140625" style="2"/>
  </cols>
  <sheetData>
    <row r="1" spans="1:6" ht="14.25" x14ac:dyDescent="0.2">
      <c r="A1" s="319" t="s">
        <v>295</v>
      </c>
      <c r="B1" s="320"/>
      <c r="C1" s="320"/>
      <c r="D1" s="320"/>
      <c r="E1" s="320"/>
      <c r="F1" s="320"/>
    </row>
    <row r="2" spans="1:6" ht="15" thickBot="1" x14ac:dyDescent="0.25">
      <c r="A2" s="320"/>
      <c r="B2" s="320"/>
      <c r="C2" s="320"/>
      <c r="D2" s="320"/>
      <c r="E2" s="320"/>
      <c r="F2" s="5" t="s">
        <v>1</v>
      </c>
    </row>
    <row r="3" spans="1:6" ht="28.5" customHeight="1" thickTop="1" x14ac:dyDescent="0.2">
      <c r="A3" s="321"/>
      <c r="B3" s="322" t="s">
        <v>238</v>
      </c>
      <c r="C3" s="322" t="s">
        <v>239</v>
      </c>
      <c r="D3" s="322" t="s">
        <v>253</v>
      </c>
      <c r="E3" s="322" t="s">
        <v>260</v>
      </c>
      <c r="F3" s="323" t="s">
        <v>266</v>
      </c>
    </row>
    <row r="4" spans="1:6" ht="15" customHeight="1" x14ac:dyDescent="0.2">
      <c r="A4" s="324" t="s">
        <v>270</v>
      </c>
      <c r="B4" s="66"/>
      <c r="C4" s="66"/>
      <c r="D4" s="66"/>
      <c r="E4" s="66"/>
      <c r="F4" s="66"/>
    </row>
    <row r="5" spans="1:6" ht="15" customHeight="1" x14ac:dyDescent="0.2">
      <c r="A5" s="327" t="s">
        <v>302</v>
      </c>
      <c r="B5" s="66">
        <v>37757</v>
      </c>
      <c r="C5" s="66">
        <v>36877</v>
      </c>
      <c r="D5" s="66">
        <v>35342</v>
      </c>
      <c r="E5" s="66">
        <v>33830</v>
      </c>
      <c r="F5" s="66">
        <v>32564</v>
      </c>
    </row>
    <row r="6" spans="1:6" ht="15" customHeight="1" x14ac:dyDescent="0.2">
      <c r="A6" s="327" t="s">
        <v>303</v>
      </c>
      <c r="B6" s="66">
        <v>3132</v>
      </c>
      <c r="C6" s="66">
        <v>3340</v>
      </c>
      <c r="D6" s="66">
        <v>3347</v>
      </c>
      <c r="E6" s="66">
        <v>3729</v>
      </c>
      <c r="F6" s="66">
        <v>3780</v>
      </c>
    </row>
    <row r="7" spans="1:6" ht="15" customHeight="1" x14ac:dyDescent="0.2">
      <c r="A7" s="327" t="s">
        <v>304</v>
      </c>
      <c r="B7" s="66">
        <v>457</v>
      </c>
      <c r="C7" s="66">
        <v>406</v>
      </c>
      <c r="D7" s="66">
        <v>371</v>
      </c>
      <c r="E7" s="66">
        <v>345</v>
      </c>
      <c r="F7" s="66">
        <v>340</v>
      </c>
    </row>
    <row r="8" spans="1:6" ht="15" customHeight="1" x14ac:dyDescent="0.2">
      <c r="A8" s="327" t="s">
        <v>305</v>
      </c>
      <c r="B8" s="66">
        <v>62</v>
      </c>
      <c r="C8" s="66">
        <v>33</v>
      </c>
      <c r="D8" s="66">
        <v>4</v>
      </c>
      <c r="E8" s="66">
        <v>18</v>
      </c>
      <c r="F8" s="66">
        <v>23</v>
      </c>
    </row>
    <row r="9" spans="1:6" ht="15" customHeight="1" x14ac:dyDescent="0.2">
      <c r="A9" s="327" t="s">
        <v>271</v>
      </c>
      <c r="B9" s="77" t="s">
        <v>3</v>
      </c>
      <c r="C9" s="66">
        <v>107</v>
      </c>
      <c r="D9" s="77" t="s">
        <v>3</v>
      </c>
      <c r="E9" s="66">
        <v>32</v>
      </c>
      <c r="F9" s="66">
        <v>21</v>
      </c>
    </row>
    <row r="10" spans="1:6" ht="9.9499999999999993" customHeight="1" x14ac:dyDescent="0.2">
      <c r="A10" s="325"/>
      <c r="B10" s="77"/>
      <c r="C10" s="66"/>
      <c r="D10" s="77"/>
      <c r="E10" s="66"/>
      <c r="F10" s="66"/>
    </row>
    <row r="11" spans="1:6" ht="15" customHeight="1" x14ac:dyDescent="0.2">
      <c r="A11" s="325" t="s">
        <v>269</v>
      </c>
      <c r="B11" s="66"/>
      <c r="C11" s="66"/>
      <c r="D11" s="66"/>
      <c r="E11" s="66"/>
      <c r="F11" s="66"/>
    </row>
    <row r="12" spans="1:6" ht="15" customHeight="1" x14ac:dyDescent="0.2">
      <c r="A12" s="327" t="s">
        <v>302</v>
      </c>
      <c r="B12" s="66">
        <v>332</v>
      </c>
      <c r="C12" s="66">
        <v>313</v>
      </c>
      <c r="D12" s="66">
        <v>457</v>
      </c>
      <c r="E12" s="66">
        <v>211</v>
      </c>
      <c r="F12" s="66">
        <v>152</v>
      </c>
    </row>
    <row r="13" spans="1:6" ht="15" customHeight="1" x14ac:dyDescent="0.2">
      <c r="A13" s="327" t="s">
        <v>303</v>
      </c>
      <c r="B13" s="86">
        <v>11687</v>
      </c>
      <c r="C13" s="66">
        <v>11276</v>
      </c>
      <c r="D13" s="66">
        <v>10421</v>
      </c>
      <c r="E13" s="66">
        <v>9552</v>
      </c>
      <c r="F13" s="86">
        <v>8914</v>
      </c>
    </row>
    <row r="14" spans="1:6" ht="15" customHeight="1" x14ac:dyDescent="0.2">
      <c r="A14" s="327" t="s">
        <v>304</v>
      </c>
      <c r="B14" s="86">
        <v>4477</v>
      </c>
      <c r="C14" s="246">
        <v>4299</v>
      </c>
      <c r="D14" s="66">
        <v>4030</v>
      </c>
      <c r="E14" s="66">
        <v>3504</v>
      </c>
      <c r="F14" s="86">
        <v>3303</v>
      </c>
    </row>
    <row r="15" spans="1:6" ht="15" customHeight="1" x14ac:dyDescent="0.2">
      <c r="A15" s="327" t="s">
        <v>305</v>
      </c>
      <c r="B15" s="66">
        <v>1833</v>
      </c>
      <c r="C15" s="66">
        <v>1752</v>
      </c>
      <c r="D15" s="66">
        <v>1927</v>
      </c>
      <c r="E15" s="66">
        <v>1843</v>
      </c>
      <c r="F15" s="66">
        <v>1711</v>
      </c>
    </row>
    <row r="16" spans="1:6" ht="15" customHeight="1" x14ac:dyDescent="0.2">
      <c r="A16" s="327" t="s">
        <v>271</v>
      </c>
      <c r="B16" s="66">
        <v>679</v>
      </c>
      <c r="C16" s="66">
        <v>623</v>
      </c>
      <c r="D16" s="66">
        <v>676</v>
      </c>
      <c r="E16" s="66">
        <v>637</v>
      </c>
      <c r="F16" s="66">
        <v>652</v>
      </c>
    </row>
    <row r="17" spans="1:6" ht="9.9499999999999993" customHeight="1" x14ac:dyDescent="0.2">
      <c r="A17" s="325"/>
      <c r="B17" s="66"/>
      <c r="C17" s="66"/>
      <c r="D17" s="66"/>
      <c r="E17" s="66"/>
      <c r="F17" s="66"/>
    </row>
    <row r="18" spans="1:6" ht="15" customHeight="1" x14ac:dyDescent="0.2">
      <c r="A18" s="326" t="s">
        <v>274</v>
      </c>
      <c r="B18" s="66">
        <v>681</v>
      </c>
      <c r="C18" s="66">
        <v>373</v>
      </c>
      <c r="D18" s="66">
        <v>970</v>
      </c>
      <c r="E18" s="66">
        <v>545</v>
      </c>
      <c r="F18" s="66">
        <v>478</v>
      </c>
    </row>
    <row r="19" spans="1:6" ht="15" customHeight="1" x14ac:dyDescent="0.2">
      <c r="A19" s="326" t="s">
        <v>298</v>
      </c>
      <c r="B19" s="66">
        <v>22400</v>
      </c>
      <c r="C19" s="66">
        <v>22500</v>
      </c>
      <c r="D19" s="66">
        <v>21554</v>
      </c>
      <c r="E19" s="66">
        <v>22207</v>
      </c>
      <c r="F19" s="66">
        <v>21996</v>
      </c>
    </row>
    <row r="20" spans="1:6" ht="15" customHeight="1" x14ac:dyDescent="0.2">
      <c r="A20" s="326" t="s">
        <v>299</v>
      </c>
      <c r="B20" s="66">
        <v>19008</v>
      </c>
      <c r="C20" s="66">
        <v>18263</v>
      </c>
      <c r="D20" s="66">
        <v>17511</v>
      </c>
      <c r="E20" s="66">
        <v>15747</v>
      </c>
      <c r="F20" s="66">
        <v>14732</v>
      </c>
    </row>
    <row r="21" spans="1:6" ht="15" customHeight="1" x14ac:dyDescent="0.2">
      <c r="A21" s="326" t="s">
        <v>272</v>
      </c>
      <c r="B21" s="66">
        <v>42089</v>
      </c>
      <c r="C21" s="66">
        <v>41136</v>
      </c>
      <c r="D21" s="66">
        <v>40035</v>
      </c>
      <c r="E21" s="66">
        <v>38499</v>
      </c>
      <c r="F21" s="66">
        <v>37206</v>
      </c>
    </row>
    <row r="22" spans="1:6" x14ac:dyDescent="0.2">
      <c r="A22" s="52"/>
      <c r="B22" s="52"/>
      <c r="C22" s="52"/>
      <c r="D22" s="52"/>
      <c r="E22" s="62"/>
      <c r="F22" s="52"/>
    </row>
  </sheetData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5"/>
  <sheetViews>
    <sheetView zoomScale="130" zoomScaleNormal="115" workbookViewId="0">
      <selection activeCell="A2" sqref="A2"/>
    </sheetView>
  </sheetViews>
  <sheetFormatPr defaultColWidth="9.140625" defaultRowHeight="12" x14ac:dyDescent="0.2"/>
  <cols>
    <col min="1" max="1" width="27.28515625" style="2" customWidth="1"/>
    <col min="2" max="4" width="11.140625" style="2" customWidth="1"/>
    <col min="5" max="5" width="11.140625" style="4" customWidth="1"/>
    <col min="6" max="11" width="11.140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63" t="s">
        <v>294</v>
      </c>
      <c r="B1" s="2"/>
      <c r="C1" s="2"/>
      <c r="D1" s="2"/>
      <c r="E1" s="2"/>
      <c r="F1" s="2"/>
      <c r="G1" s="2"/>
      <c r="H1" s="2"/>
      <c r="I1" s="2"/>
      <c r="J1" s="2"/>
    </row>
    <row r="2" spans="1:12" ht="12.75" thickBot="1" x14ac:dyDescent="0.25">
      <c r="A2" s="7"/>
      <c r="E2" s="2"/>
      <c r="K2" s="5" t="s">
        <v>1</v>
      </c>
      <c r="L2" s="2"/>
    </row>
    <row r="3" spans="1:12" ht="26.25" customHeight="1" thickTop="1" x14ac:dyDescent="0.2">
      <c r="A3" s="216"/>
      <c r="B3" s="217" t="s">
        <v>123</v>
      </c>
      <c r="C3" s="217" t="s">
        <v>136</v>
      </c>
      <c r="D3" s="217" t="s">
        <v>146</v>
      </c>
      <c r="E3" s="218" t="s">
        <v>160</v>
      </c>
      <c r="F3" s="218" t="s">
        <v>213</v>
      </c>
      <c r="G3" s="218" t="s">
        <v>238</v>
      </c>
      <c r="H3" s="218" t="s">
        <v>239</v>
      </c>
      <c r="I3" s="218" t="s">
        <v>253</v>
      </c>
      <c r="J3" s="218" t="s">
        <v>260</v>
      </c>
      <c r="K3" s="218" t="s">
        <v>266</v>
      </c>
    </row>
    <row r="4" spans="1:12" ht="15" customHeight="1" x14ac:dyDescent="0.2">
      <c r="A4" s="219" t="s">
        <v>42</v>
      </c>
      <c r="B4" s="10">
        <v>24</v>
      </c>
      <c r="C4" s="10">
        <v>24</v>
      </c>
      <c r="D4" s="10">
        <v>22</v>
      </c>
      <c r="E4" s="10">
        <v>21</v>
      </c>
      <c r="F4" s="86">
        <v>20</v>
      </c>
      <c r="G4" s="86">
        <v>21</v>
      </c>
      <c r="H4" s="86">
        <v>21</v>
      </c>
      <c r="I4" s="86">
        <v>21</v>
      </c>
      <c r="J4" s="86">
        <v>21</v>
      </c>
      <c r="K4" s="86">
        <v>20</v>
      </c>
    </row>
    <row r="5" spans="1:12" ht="15" customHeight="1" x14ac:dyDescent="0.2">
      <c r="A5" s="161" t="s">
        <v>43</v>
      </c>
      <c r="B5" s="10">
        <v>45966</v>
      </c>
      <c r="C5" s="10">
        <v>46547</v>
      </c>
      <c r="D5" s="10">
        <v>44720</v>
      </c>
      <c r="E5" s="10">
        <v>41988</v>
      </c>
      <c r="F5" s="86">
        <v>39735</v>
      </c>
      <c r="G5" s="86">
        <v>37390</v>
      </c>
      <c r="H5" s="86">
        <v>34792</v>
      </c>
      <c r="I5" s="86">
        <v>31850</v>
      </c>
      <c r="J5" s="86">
        <v>29006</v>
      </c>
      <c r="K5" s="86">
        <v>26980</v>
      </c>
    </row>
    <row r="6" spans="1:12" ht="15" customHeight="1" x14ac:dyDescent="0.2">
      <c r="A6" s="220" t="s">
        <v>41</v>
      </c>
      <c r="B6" s="10">
        <v>25594</v>
      </c>
      <c r="C6" s="10">
        <v>25827</v>
      </c>
      <c r="D6" s="10">
        <v>24588</v>
      </c>
      <c r="E6" s="10">
        <v>23327</v>
      </c>
      <c r="F6" s="86">
        <v>22202</v>
      </c>
      <c r="G6" s="86">
        <v>20982</v>
      </c>
      <c r="H6" s="86">
        <v>19677</v>
      </c>
      <c r="I6" s="86">
        <v>18110</v>
      </c>
      <c r="J6" s="86">
        <v>16771</v>
      </c>
      <c r="K6" s="86">
        <v>15878</v>
      </c>
    </row>
    <row r="7" spans="1:12" ht="15" customHeight="1" x14ac:dyDescent="0.2">
      <c r="A7" s="220" t="s">
        <v>73</v>
      </c>
      <c r="B7" s="10">
        <v>40861</v>
      </c>
      <c r="C7" s="10">
        <v>40404</v>
      </c>
      <c r="D7" s="10">
        <v>38960</v>
      </c>
      <c r="E7" s="10">
        <v>37342</v>
      </c>
      <c r="F7" s="86">
        <v>35210</v>
      </c>
      <c r="G7" s="86">
        <v>33611</v>
      </c>
      <c r="H7" s="86">
        <v>31461</v>
      </c>
      <c r="I7" s="86">
        <v>28843</v>
      </c>
      <c r="J7" s="86">
        <v>26251</v>
      </c>
      <c r="K7" s="86">
        <v>24188</v>
      </c>
    </row>
    <row r="8" spans="1:12" ht="15" customHeight="1" x14ac:dyDescent="0.2">
      <c r="A8" s="221" t="s">
        <v>41</v>
      </c>
      <c r="B8" s="10">
        <v>22964</v>
      </c>
      <c r="C8" s="10">
        <v>22696</v>
      </c>
      <c r="D8" s="10">
        <v>21610</v>
      </c>
      <c r="E8" s="10">
        <v>20835</v>
      </c>
      <c r="F8" s="86">
        <v>19771</v>
      </c>
      <c r="G8" s="86">
        <v>19000</v>
      </c>
      <c r="H8" s="86">
        <v>17953</v>
      </c>
      <c r="I8" s="86">
        <v>16569</v>
      </c>
      <c r="J8" s="86">
        <v>15383</v>
      </c>
      <c r="K8" s="86">
        <v>14436</v>
      </c>
    </row>
    <row r="9" spans="1:12" ht="15" customHeight="1" x14ac:dyDescent="0.2">
      <c r="A9" s="161" t="s">
        <v>44</v>
      </c>
      <c r="B9" s="10">
        <v>1566</v>
      </c>
      <c r="C9" s="10">
        <v>1616</v>
      </c>
      <c r="D9" s="10">
        <v>1674</v>
      </c>
      <c r="E9" s="10">
        <v>1761</v>
      </c>
      <c r="F9" s="10">
        <v>1784</v>
      </c>
      <c r="G9" s="86">
        <v>1837</v>
      </c>
      <c r="H9" s="86">
        <v>1791</v>
      </c>
      <c r="I9" s="86">
        <v>1839</v>
      </c>
      <c r="J9" s="86">
        <v>1786</v>
      </c>
      <c r="K9" s="86">
        <v>1939</v>
      </c>
      <c r="L9" s="276"/>
    </row>
    <row r="10" spans="1:12" ht="15" customHeight="1" x14ac:dyDescent="0.2">
      <c r="A10" s="220" t="s">
        <v>181</v>
      </c>
      <c r="B10" s="10">
        <v>875</v>
      </c>
      <c r="C10" s="10">
        <v>968</v>
      </c>
      <c r="D10" s="10">
        <v>1009</v>
      </c>
      <c r="E10" s="10">
        <v>1085</v>
      </c>
      <c r="F10" s="10">
        <v>1036</v>
      </c>
      <c r="G10" s="86">
        <v>1039</v>
      </c>
      <c r="H10" s="86">
        <v>1078</v>
      </c>
      <c r="I10" s="86">
        <v>1132</v>
      </c>
      <c r="J10" s="86">
        <v>1167</v>
      </c>
      <c r="K10" s="86">
        <v>1138</v>
      </c>
      <c r="L10" s="276"/>
    </row>
    <row r="11" spans="1:12" ht="15" customHeight="1" x14ac:dyDescent="0.2">
      <c r="A11" s="161" t="s">
        <v>45</v>
      </c>
      <c r="B11" s="10">
        <v>1158</v>
      </c>
      <c r="C11" s="10">
        <v>1173</v>
      </c>
      <c r="D11" s="10">
        <v>1128</v>
      </c>
      <c r="E11" s="10">
        <v>1060</v>
      </c>
      <c r="F11" s="10">
        <v>1049</v>
      </c>
      <c r="G11" s="86">
        <v>1087</v>
      </c>
      <c r="H11" s="86">
        <v>984</v>
      </c>
      <c r="I11" s="86">
        <v>897</v>
      </c>
      <c r="J11" s="86">
        <v>1024</v>
      </c>
      <c r="K11" s="86">
        <v>856</v>
      </c>
    </row>
    <row r="12" spans="1:12" ht="15" customHeight="1" x14ac:dyDescent="0.2">
      <c r="A12" s="220" t="s">
        <v>181</v>
      </c>
      <c r="B12" s="10">
        <v>807</v>
      </c>
      <c r="C12" s="10">
        <v>810</v>
      </c>
      <c r="D12" s="10">
        <v>779</v>
      </c>
      <c r="E12" s="10">
        <v>761</v>
      </c>
      <c r="F12" s="10">
        <v>735</v>
      </c>
      <c r="G12" s="86">
        <v>741</v>
      </c>
      <c r="H12" s="86">
        <v>708</v>
      </c>
      <c r="I12" s="86">
        <v>636</v>
      </c>
      <c r="J12" s="86">
        <v>646</v>
      </c>
      <c r="K12" s="86">
        <v>598</v>
      </c>
    </row>
    <row r="14" spans="1:12" x14ac:dyDescent="0.2">
      <c r="A14" s="11"/>
    </row>
    <row r="15" spans="1:12" x14ac:dyDescent="0.2">
      <c r="K15" s="37"/>
    </row>
  </sheetData>
  <customSheetViews>
    <customSheetView guid="{C1909EBA-E690-4D0B-8D7C-7B33BE164461}" scale="130">
      <selection activeCell="G25" sqref="G2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30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30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15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cale="130" showPageBreaks="1">
      <pane ySplit="5" topLeftCell="A6" activePane="bottomLeft" state="frozen"/>
      <selection pane="bottomLeft" activeCell="K9" sqref="K9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5" topLeftCell="A6" activePane="bottomLeft" state="frozen"/>
      <selection pane="bottomLeft" activeCell="K9" sqref="K9:K1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5" topLeftCell="A6" activePane="bottomLeft" state="frozen"/>
      <selection pane="bottomLeft"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B20" sqref="B20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30">
      <pane ySplit="5" topLeftCell="A6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cale="130">
      <pane ySplit="5" topLeftCell="A6" activePane="bottomLeft" state="frozen"/>
      <selection pane="bottomLeft" activeCell="K9" sqref="K9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15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15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AA3A0536-23D6-4721-BE0F-F5A34CA985B7}" scale="130"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 scale="130"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47"/>
  <sheetViews>
    <sheetView zoomScaleNormal="100" workbookViewId="0">
      <selection activeCell="AE2" sqref="AE2"/>
    </sheetView>
  </sheetViews>
  <sheetFormatPr defaultColWidth="9.140625" defaultRowHeight="12" x14ac:dyDescent="0.2"/>
  <cols>
    <col min="1" max="1" width="45.42578125" style="2" customWidth="1"/>
    <col min="2" max="3" width="6.28515625" style="2" customWidth="1"/>
    <col min="4" max="4" width="8.42578125" style="2" customWidth="1"/>
    <col min="5" max="5" width="5.7109375" style="2" customWidth="1"/>
    <col min="6" max="6" width="6" style="2" customWidth="1"/>
    <col min="7" max="7" width="8.42578125" style="2" customWidth="1"/>
    <col min="8" max="8" width="5.7109375" style="4" customWidth="1"/>
    <col min="9" max="9" width="6" style="2" customWidth="1"/>
    <col min="10" max="10" width="8.42578125" style="2" customWidth="1"/>
    <col min="11" max="11" width="5.7109375" style="2" customWidth="1"/>
    <col min="12" max="12" width="6" style="2" customWidth="1"/>
    <col min="13" max="13" width="9.140625" style="2"/>
    <col min="14" max="14" width="5.7109375" style="2" customWidth="1"/>
    <col min="15" max="15" width="6" style="2" customWidth="1"/>
    <col min="16" max="16" width="8.28515625" style="2" customWidth="1"/>
    <col min="17" max="17" width="5.7109375" style="2" customWidth="1"/>
    <col min="18" max="18" width="6" style="2" customWidth="1"/>
    <col min="19" max="19" width="8.28515625" style="2" customWidth="1"/>
    <col min="20" max="20" width="5.7109375" style="2" customWidth="1"/>
    <col min="21" max="21" width="6" style="2" customWidth="1"/>
    <col min="22" max="22" width="8.28515625" style="2" customWidth="1"/>
    <col min="23" max="23" width="5.7109375" style="2" customWidth="1"/>
    <col min="24" max="24" width="6" style="2" customWidth="1"/>
    <col min="25" max="25" width="8.28515625" style="2" customWidth="1"/>
    <col min="26" max="26" width="5.7109375" style="2" customWidth="1"/>
    <col min="27" max="27" width="6" style="2" customWidth="1"/>
    <col min="28" max="28" width="8.28515625" style="2" customWidth="1"/>
    <col min="29" max="29" width="5.7109375" style="2" customWidth="1"/>
    <col min="30" max="30" width="6" style="2" customWidth="1"/>
    <col min="31" max="31" width="8.28515625" style="230" customWidth="1"/>
    <col min="32" max="32" width="8.28515625" style="2" customWidth="1"/>
    <col min="33" max="33" width="30.5703125" style="2" customWidth="1"/>
    <col min="34" max="16384" width="9.140625" style="2"/>
  </cols>
  <sheetData>
    <row r="1" spans="1:34" s="3" customFormat="1" ht="20.100000000000001" customHeight="1" x14ac:dyDescent="0.25">
      <c r="A1" s="63" t="s">
        <v>293</v>
      </c>
      <c r="B1" s="15"/>
      <c r="C1" s="15"/>
      <c r="E1" s="2"/>
      <c r="F1" s="2"/>
      <c r="AA1"/>
      <c r="AB1"/>
      <c r="AC1"/>
      <c r="AD1"/>
      <c r="AE1"/>
      <c r="AF1"/>
    </row>
    <row r="2" spans="1:34" ht="12.75" thickBot="1" x14ac:dyDescent="0.25">
      <c r="A2" s="15"/>
      <c r="B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E2" s="226" t="s">
        <v>1</v>
      </c>
    </row>
    <row r="3" spans="1:34" ht="18.75" customHeight="1" thickTop="1" x14ac:dyDescent="0.2">
      <c r="A3" s="348" t="s">
        <v>47</v>
      </c>
      <c r="B3" s="273" t="s">
        <v>123</v>
      </c>
      <c r="C3" s="274"/>
      <c r="D3" s="274"/>
      <c r="E3" s="273" t="s">
        <v>136</v>
      </c>
      <c r="F3" s="274"/>
      <c r="G3" s="274"/>
      <c r="H3" s="273" t="s">
        <v>146</v>
      </c>
      <c r="I3" s="274"/>
      <c r="J3" s="274"/>
      <c r="K3" s="273" t="s">
        <v>160</v>
      </c>
      <c r="L3" s="274"/>
      <c r="M3" s="274"/>
      <c r="N3" s="273" t="s">
        <v>213</v>
      </c>
      <c r="O3" s="274"/>
      <c r="P3" s="274"/>
      <c r="Q3" s="273" t="s">
        <v>238</v>
      </c>
      <c r="R3" s="274"/>
      <c r="S3" s="274"/>
      <c r="T3" s="273" t="s">
        <v>239</v>
      </c>
      <c r="U3" s="274"/>
      <c r="V3" s="274"/>
      <c r="W3" s="273" t="s">
        <v>253</v>
      </c>
      <c r="X3" s="274"/>
      <c r="Y3" s="274"/>
      <c r="Z3" s="350" t="s">
        <v>260</v>
      </c>
      <c r="AA3" s="351"/>
      <c r="AB3" s="351"/>
      <c r="AC3" s="350" t="s">
        <v>266</v>
      </c>
      <c r="AD3" s="351"/>
      <c r="AE3" s="351"/>
    </row>
    <row r="4" spans="1:34" ht="24" customHeight="1" x14ac:dyDescent="0.2">
      <c r="A4" s="341"/>
      <c r="B4" s="107" t="s">
        <v>147</v>
      </c>
      <c r="C4" s="107" t="s">
        <v>148</v>
      </c>
      <c r="D4" s="34" t="s">
        <v>48</v>
      </c>
      <c r="E4" s="107" t="s">
        <v>150</v>
      </c>
      <c r="F4" s="107" t="s">
        <v>149</v>
      </c>
      <c r="G4" s="34" t="s">
        <v>48</v>
      </c>
      <c r="H4" s="107" t="s">
        <v>150</v>
      </c>
      <c r="I4" s="107" t="s">
        <v>149</v>
      </c>
      <c r="J4" s="34" t="s">
        <v>48</v>
      </c>
      <c r="K4" s="107" t="s">
        <v>150</v>
      </c>
      <c r="L4" s="107" t="s">
        <v>149</v>
      </c>
      <c r="M4" s="34" t="s">
        <v>48</v>
      </c>
      <c r="N4" s="107" t="s">
        <v>150</v>
      </c>
      <c r="O4" s="107" t="s">
        <v>149</v>
      </c>
      <c r="P4" s="34" t="s">
        <v>48</v>
      </c>
      <c r="Q4" s="107" t="s">
        <v>150</v>
      </c>
      <c r="R4" s="107" t="s">
        <v>149</v>
      </c>
      <c r="S4" s="34" t="s">
        <v>48</v>
      </c>
      <c r="T4" s="107" t="s">
        <v>150</v>
      </c>
      <c r="U4" s="107" t="s">
        <v>149</v>
      </c>
      <c r="V4" s="227" t="s">
        <v>48</v>
      </c>
      <c r="W4" s="107" t="s">
        <v>150</v>
      </c>
      <c r="X4" s="107" t="s">
        <v>149</v>
      </c>
      <c r="Y4" s="227" t="s">
        <v>48</v>
      </c>
      <c r="Z4" s="107" t="s">
        <v>150</v>
      </c>
      <c r="AA4" s="107" t="s">
        <v>149</v>
      </c>
      <c r="AB4" s="227" t="s">
        <v>48</v>
      </c>
      <c r="AC4" s="107" t="s">
        <v>150</v>
      </c>
      <c r="AD4" s="107" t="s">
        <v>149</v>
      </c>
      <c r="AE4" s="227" t="s">
        <v>48</v>
      </c>
    </row>
    <row r="5" spans="1:34" ht="17.100000000000001" customHeight="1" x14ac:dyDescent="0.2">
      <c r="A5" s="48" t="s">
        <v>49</v>
      </c>
      <c r="B5" s="46">
        <v>24</v>
      </c>
      <c r="C5" s="94">
        <v>45966</v>
      </c>
      <c r="D5" s="94">
        <v>2724</v>
      </c>
      <c r="E5" s="94">
        <v>24</v>
      </c>
      <c r="F5" s="94">
        <v>46547</v>
      </c>
      <c r="G5" s="94">
        <v>2789</v>
      </c>
      <c r="H5" s="94">
        <v>22</v>
      </c>
      <c r="I5" s="94">
        <v>44720</v>
      </c>
      <c r="J5" s="94">
        <v>2802</v>
      </c>
      <c r="K5" s="94">
        <v>21</v>
      </c>
      <c r="L5" s="94">
        <v>41988</v>
      </c>
      <c r="M5" s="94">
        <v>2821</v>
      </c>
      <c r="N5" s="52">
        <v>20</v>
      </c>
      <c r="O5" s="94">
        <v>39735</v>
      </c>
      <c r="P5" s="94">
        <v>2833</v>
      </c>
      <c r="Q5" s="52">
        <v>21</v>
      </c>
      <c r="R5" s="94">
        <v>37390</v>
      </c>
      <c r="S5" s="228">
        <v>2924</v>
      </c>
      <c r="T5" s="52">
        <v>21</v>
      </c>
      <c r="U5" s="94">
        <v>34792</v>
      </c>
      <c r="V5" s="228">
        <v>2775</v>
      </c>
      <c r="W5" s="52">
        <v>21</v>
      </c>
      <c r="X5" s="94">
        <v>31850</v>
      </c>
      <c r="Y5" s="228">
        <v>2736</v>
      </c>
      <c r="Z5" s="52">
        <v>21</v>
      </c>
      <c r="AA5" s="94">
        <v>29006</v>
      </c>
      <c r="AB5" s="228">
        <v>2810</v>
      </c>
      <c r="AC5" s="51">
        <v>20</v>
      </c>
      <c r="AD5" s="94">
        <v>26980</v>
      </c>
      <c r="AE5" s="94">
        <v>2795</v>
      </c>
      <c r="AF5" s="37"/>
    </row>
    <row r="6" spans="1:34" ht="15" customHeight="1" x14ac:dyDescent="0.2">
      <c r="A6" s="35"/>
      <c r="B6" s="45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228"/>
      <c r="T6" s="94"/>
      <c r="U6" s="94"/>
      <c r="V6" s="228"/>
      <c r="W6" s="94"/>
      <c r="X6" s="94"/>
      <c r="Y6" s="247"/>
      <c r="Z6" s="94"/>
      <c r="AA6" s="94"/>
      <c r="AB6" s="247"/>
      <c r="AC6" s="94"/>
      <c r="AD6" s="94"/>
      <c r="AE6" s="94"/>
      <c r="AF6" s="72"/>
    </row>
    <row r="7" spans="1:34" s="72" customFormat="1" ht="17.100000000000001" customHeight="1" x14ac:dyDescent="0.25">
      <c r="A7" s="49" t="s">
        <v>61</v>
      </c>
      <c r="B7" s="129">
        <v>15</v>
      </c>
      <c r="C7" s="121">
        <v>5706</v>
      </c>
      <c r="D7" s="94">
        <v>284</v>
      </c>
      <c r="E7" s="94">
        <v>15</v>
      </c>
      <c r="F7" s="94">
        <v>6036</v>
      </c>
      <c r="G7" s="94">
        <v>326</v>
      </c>
      <c r="H7" s="94">
        <v>12</v>
      </c>
      <c r="I7" s="94">
        <v>5009</v>
      </c>
      <c r="J7" s="94">
        <v>216</v>
      </c>
      <c r="K7" s="94">
        <v>12</v>
      </c>
      <c r="L7" s="94">
        <v>4466</v>
      </c>
      <c r="M7" s="94">
        <v>235</v>
      </c>
      <c r="N7" s="94">
        <v>11</v>
      </c>
      <c r="O7" s="94">
        <v>4329</v>
      </c>
      <c r="P7" s="94">
        <v>243</v>
      </c>
      <c r="Q7" s="94">
        <v>12</v>
      </c>
      <c r="R7" s="94">
        <v>3945</v>
      </c>
      <c r="S7" s="94">
        <v>252</v>
      </c>
      <c r="T7" s="94">
        <v>12</v>
      </c>
      <c r="U7" s="94">
        <v>3668</v>
      </c>
      <c r="V7" s="94">
        <v>236</v>
      </c>
      <c r="W7" s="94">
        <v>12</v>
      </c>
      <c r="X7" s="94">
        <v>3703</v>
      </c>
      <c r="Y7" s="248">
        <v>243</v>
      </c>
      <c r="Z7" s="94">
        <v>12</v>
      </c>
      <c r="AA7" s="94">
        <v>3363</v>
      </c>
      <c r="AB7" s="248">
        <v>223</v>
      </c>
      <c r="AC7" s="94">
        <v>11</v>
      </c>
      <c r="AD7" s="94">
        <v>3116</v>
      </c>
      <c r="AE7" s="310">
        <v>215</v>
      </c>
      <c r="AG7"/>
    </row>
    <row r="8" spans="1:34" s="120" customFormat="1" ht="15" x14ac:dyDescent="0.25">
      <c r="A8" s="47" t="s">
        <v>140</v>
      </c>
      <c r="B8" s="45">
        <v>1</v>
      </c>
      <c r="C8" s="121">
        <v>637</v>
      </c>
      <c r="D8" s="121">
        <v>38</v>
      </c>
      <c r="E8" s="94">
        <v>1</v>
      </c>
      <c r="F8" s="94">
        <v>891</v>
      </c>
      <c r="G8" s="94">
        <v>39</v>
      </c>
      <c r="H8" s="94">
        <v>1</v>
      </c>
      <c r="I8" s="121">
        <v>823</v>
      </c>
      <c r="J8" s="121">
        <v>33</v>
      </c>
      <c r="K8" s="94">
        <v>1</v>
      </c>
      <c r="L8" s="94">
        <v>815</v>
      </c>
      <c r="M8" s="94">
        <v>38</v>
      </c>
      <c r="N8" s="94">
        <v>1</v>
      </c>
      <c r="O8" s="94">
        <v>930</v>
      </c>
      <c r="P8" s="94">
        <v>38</v>
      </c>
      <c r="Q8" s="94">
        <v>1</v>
      </c>
      <c r="R8" s="94">
        <v>820</v>
      </c>
      <c r="S8" s="94">
        <v>44</v>
      </c>
      <c r="T8" s="94">
        <v>1</v>
      </c>
      <c r="U8" s="120">
        <v>803</v>
      </c>
      <c r="V8" s="2">
        <v>43</v>
      </c>
      <c r="W8" s="94">
        <v>1</v>
      </c>
      <c r="X8" s="120">
        <v>809</v>
      </c>
      <c r="Y8" s="249">
        <v>50</v>
      </c>
      <c r="Z8" s="94">
        <v>1</v>
      </c>
      <c r="AA8" s="120">
        <v>708</v>
      </c>
      <c r="AB8" s="121">
        <v>44</v>
      </c>
      <c r="AC8" s="310">
        <v>1</v>
      </c>
      <c r="AD8" s="310">
        <v>610</v>
      </c>
      <c r="AE8" s="130">
        <v>50</v>
      </c>
      <c r="AF8" s="72"/>
      <c r="AG8" s="257"/>
    </row>
    <row r="9" spans="1:34" s="120" customFormat="1" ht="15" x14ac:dyDescent="0.25">
      <c r="A9" s="47" t="s">
        <v>141</v>
      </c>
      <c r="B9" s="45">
        <v>1</v>
      </c>
      <c r="C9" s="121">
        <v>307</v>
      </c>
      <c r="D9" s="121">
        <v>5</v>
      </c>
      <c r="E9" s="94">
        <v>1</v>
      </c>
      <c r="F9" s="94">
        <v>305</v>
      </c>
      <c r="G9" s="94">
        <v>5</v>
      </c>
      <c r="H9" s="94">
        <v>1</v>
      </c>
      <c r="I9" s="121">
        <v>250</v>
      </c>
      <c r="J9" s="121">
        <v>5</v>
      </c>
      <c r="K9" s="94">
        <v>1</v>
      </c>
      <c r="L9" s="94">
        <v>235</v>
      </c>
      <c r="M9" s="94">
        <v>5</v>
      </c>
      <c r="N9" s="94">
        <v>1</v>
      </c>
      <c r="O9" s="94">
        <v>225</v>
      </c>
      <c r="P9" s="94">
        <v>5</v>
      </c>
      <c r="Q9" s="94">
        <v>1</v>
      </c>
      <c r="R9" s="94">
        <v>217</v>
      </c>
      <c r="S9" s="94">
        <v>6</v>
      </c>
      <c r="T9" s="94">
        <v>1</v>
      </c>
      <c r="U9" s="120">
        <v>202</v>
      </c>
      <c r="V9" s="2">
        <v>5</v>
      </c>
      <c r="W9" s="94">
        <v>1</v>
      </c>
      <c r="X9" s="121">
        <v>200</v>
      </c>
      <c r="Y9" s="249">
        <v>5</v>
      </c>
      <c r="Z9" s="94">
        <v>1</v>
      </c>
      <c r="AA9" s="120">
        <v>182</v>
      </c>
      <c r="AB9" s="120">
        <v>5</v>
      </c>
      <c r="AC9" s="94">
        <v>1</v>
      </c>
      <c r="AD9" s="94">
        <v>166</v>
      </c>
      <c r="AE9" s="94">
        <v>5</v>
      </c>
      <c r="AG9"/>
    </row>
    <row r="10" spans="1:34" s="120" customFormat="1" ht="15" x14ac:dyDescent="0.25">
      <c r="A10" s="47" t="s">
        <v>50</v>
      </c>
      <c r="B10" s="45">
        <v>1</v>
      </c>
      <c r="C10" s="121">
        <v>1146</v>
      </c>
      <c r="D10" s="121">
        <v>43</v>
      </c>
      <c r="E10" s="94">
        <v>1</v>
      </c>
      <c r="F10" s="94">
        <v>1020</v>
      </c>
      <c r="G10" s="94">
        <v>47</v>
      </c>
      <c r="H10" s="94">
        <v>1</v>
      </c>
      <c r="I10" s="121">
        <v>818</v>
      </c>
      <c r="J10" s="121">
        <v>42</v>
      </c>
      <c r="K10" s="94">
        <v>1</v>
      </c>
      <c r="L10" s="94">
        <v>629</v>
      </c>
      <c r="M10" s="94">
        <v>47</v>
      </c>
      <c r="N10" s="94">
        <v>1</v>
      </c>
      <c r="O10" s="94">
        <v>582</v>
      </c>
      <c r="P10" s="94">
        <v>38</v>
      </c>
      <c r="Q10" s="94">
        <v>1</v>
      </c>
      <c r="R10" s="94">
        <v>437</v>
      </c>
      <c r="S10" s="94">
        <v>32</v>
      </c>
      <c r="T10" s="94">
        <v>1</v>
      </c>
      <c r="U10" s="72">
        <v>443</v>
      </c>
      <c r="V10" s="2">
        <v>31</v>
      </c>
      <c r="W10" s="94">
        <v>1</v>
      </c>
      <c r="X10" s="120">
        <v>455</v>
      </c>
      <c r="Y10" s="249">
        <v>29</v>
      </c>
      <c r="Z10" s="94">
        <v>1</v>
      </c>
      <c r="AA10" s="120">
        <v>420</v>
      </c>
      <c r="AB10" s="120">
        <v>27</v>
      </c>
      <c r="AC10" s="310">
        <v>1</v>
      </c>
      <c r="AD10" s="310">
        <v>397</v>
      </c>
      <c r="AE10" s="310">
        <v>25</v>
      </c>
      <c r="AG10"/>
    </row>
    <row r="11" spans="1:34" s="120" customFormat="1" ht="15" x14ac:dyDescent="0.25">
      <c r="A11" s="122" t="s">
        <v>143</v>
      </c>
      <c r="B11" s="45">
        <v>1</v>
      </c>
      <c r="C11" s="121">
        <v>518</v>
      </c>
      <c r="D11" s="121">
        <v>22</v>
      </c>
      <c r="E11" s="94">
        <v>1</v>
      </c>
      <c r="F11" s="94">
        <v>419</v>
      </c>
      <c r="G11" s="94">
        <v>22</v>
      </c>
      <c r="H11" s="94">
        <v>1</v>
      </c>
      <c r="I11" s="121">
        <v>362</v>
      </c>
      <c r="J11" s="121">
        <v>20</v>
      </c>
      <c r="K11" s="94">
        <v>1</v>
      </c>
      <c r="L11" s="94">
        <v>251</v>
      </c>
      <c r="M11" s="94">
        <v>21</v>
      </c>
      <c r="N11" s="94">
        <v>1</v>
      </c>
      <c r="O11" s="94">
        <v>288</v>
      </c>
      <c r="P11" s="94">
        <v>22</v>
      </c>
      <c r="Q11" s="94">
        <v>1</v>
      </c>
      <c r="R11" s="94">
        <v>266</v>
      </c>
      <c r="S11" s="94">
        <v>18</v>
      </c>
      <c r="T11" s="94">
        <v>1</v>
      </c>
      <c r="U11" s="120">
        <v>163</v>
      </c>
      <c r="V11" s="2">
        <v>13</v>
      </c>
      <c r="W11" s="94">
        <v>1</v>
      </c>
      <c r="X11" s="120">
        <v>150</v>
      </c>
      <c r="Y11" s="249">
        <v>16</v>
      </c>
      <c r="Z11" s="94">
        <v>1</v>
      </c>
      <c r="AA11" s="120">
        <v>129</v>
      </c>
      <c r="AB11" s="120">
        <v>15</v>
      </c>
      <c r="AC11" s="130">
        <v>1</v>
      </c>
      <c r="AD11" s="130">
        <v>115</v>
      </c>
      <c r="AE11" s="130">
        <v>16</v>
      </c>
      <c r="AF11" s="257"/>
      <c r="AG11"/>
    </row>
    <row r="12" spans="1:34" s="120" customFormat="1" ht="15" x14ac:dyDescent="0.25">
      <c r="A12" s="47" t="s">
        <v>152</v>
      </c>
      <c r="B12" s="45">
        <v>1</v>
      </c>
      <c r="C12" s="121">
        <v>537</v>
      </c>
      <c r="D12" s="121">
        <v>61</v>
      </c>
      <c r="E12" s="94">
        <v>1</v>
      </c>
      <c r="F12" s="94">
        <v>537</v>
      </c>
      <c r="G12" s="94">
        <v>63</v>
      </c>
      <c r="H12" s="94" t="s">
        <v>3</v>
      </c>
      <c r="I12" s="94" t="s">
        <v>3</v>
      </c>
      <c r="J12" s="94" t="s">
        <v>3</v>
      </c>
      <c r="K12" s="94" t="s">
        <v>3</v>
      </c>
      <c r="L12" s="94" t="s">
        <v>3</v>
      </c>
      <c r="M12" s="94" t="s">
        <v>3</v>
      </c>
      <c r="N12" s="94" t="s">
        <v>3</v>
      </c>
      <c r="O12" s="94" t="s">
        <v>3</v>
      </c>
      <c r="P12" s="94" t="s">
        <v>3</v>
      </c>
      <c r="Q12" s="94" t="s">
        <v>3</v>
      </c>
      <c r="R12" s="94" t="s">
        <v>3</v>
      </c>
      <c r="S12" s="94" t="s">
        <v>3</v>
      </c>
      <c r="T12" s="94" t="s">
        <v>3</v>
      </c>
      <c r="U12" s="94" t="s">
        <v>3</v>
      </c>
      <c r="V12" s="94" t="s">
        <v>3</v>
      </c>
      <c r="W12" s="94" t="s">
        <v>3</v>
      </c>
      <c r="X12" s="94" t="s">
        <v>3</v>
      </c>
      <c r="Y12" s="94" t="s">
        <v>3</v>
      </c>
      <c r="Z12" s="94" t="s">
        <v>3</v>
      </c>
      <c r="AA12" s="94" t="s">
        <v>3</v>
      </c>
      <c r="AB12" s="94" t="s">
        <v>3</v>
      </c>
      <c r="AC12" s="94" t="s">
        <v>3</v>
      </c>
      <c r="AD12" s="94" t="s">
        <v>3</v>
      </c>
      <c r="AE12" s="94" t="s">
        <v>3</v>
      </c>
      <c r="AG12"/>
    </row>
    <row r="13" spans="1:34" s="120" customFormat="1" ht="15" x14ac:dyDescent="0.25">
      <c r="A13" s="47" t="s">
        <v>51</v>
      </c>
      <c r="B13" s="45">
        <v>1</v>
      </c>
      <c r="C13" s="121">
        <v>88</v>
      </c>
      <c r="D13" s="121">
        <v>9</v>
      </c>
      <c r="E13" s="94">
        <v>1</v>
      </c>
      <c r="F13" s="94">
        <v>166</v>
      </c>
      <c r="G13" s="94">
        <v>12</v>
      </c>
      <c r="H13" s="94">
        <v>1</v>
      </c>
      <c r="I13" s="121">
        <v>137</v>
      </c>
      <c r="J13" s="121">
        <v>12</v>
      </c>
      <c r="K13" s="94">
        <v>1</v>
      </c>
      <c r="L13" s="94">
        <v>106</v>
      </c>
      <c r="M13" s="94">
        <v>15</v>
      </c>
      <c r="N13" s="94">
        <v>1</v>
      </c>
      <c r="O13" s="94">
        <v>88</v>
      </c>
      <c r="P13" s="94">
        <v>13</v>
      </c>
      <c r="Q13" s="94">
        <v>1</v>
      </c>
      <c r="R13" s="94">
        <v>87</v>
      </c>
      <c r="S13" s="94">
        <v>13</v>
      </c>
      <c r="T13" s="94">
        <v>1</v>
      </c>
      <c r="U13" s="120">
        <v>72</v>
      </c>
      <c r="V13" s="2">
        <v>11</v>
      </c>
      <c r="W13" s="94">
        <v>1</v>
      </c>
      <c r="X13" s="120">
        <v>53</v>
      </c>
      <c r="Y13" s="249">
        <v>10</v>
      </c>
      <c r="Z13" s="94">
        <v>1</v>
      </c>
      <c r="AA13" s="120">
        <v>38</v>
      </c>
      <c r="AB13" s="120">
        <v>9</v>
      </c>
      <c r="AC13" s="310">
        <v>1</v>
      </c>
      <c r="AD13" s="310">
        <v>20</v>
      </c>
      <c r="AE13" s="94">
        <v>6</v>
      </c>
      <c r="AG13"/>
      <c r="AH13"/>
    </row>
    <row r="14" spans="1:34" s="120" customFormat="1" ht="15" x14ac:dyDescent="0.25">
      <c r="A14" s="47" t="s">
        <v>52</v>
      </c>
      <c r="B14" s="45">
        <v>1</v>
      </c>
      <c r="C14" s="121">
        <v>842</v>
      </c>
      <c r="D14" s="121">
        <v>26</v>
      </c>
      <c r="E14" s="94">
        <v>1</v>
      </c>
      <c r="F14" s="94">
        <v>859</v>
      </c>
      <c r="G14" s="94">
        <v>27</v>
      </c>
      <c r="H14" s="94">
        <v>1</v>
      </c>
      <c r="I14" s="121">
        <v>906</v>
      </c>
      <c r="J14" s="121">
        <v>22</v>
      </c>
      <c r="K14" s="94">
        <v>1</v>
      </c>
      <c r="L14" s="94">
        <v>952</v>
      </c>
      <c r="M14" s="94">
        <v>22</v>
      </c>
      <c r="N14" s="94">
        <v>1</v>
      </c>
      <c r="O14" s="94">
        <v>927</v>
      </c>
      <c r="P14" s="94">
        <v>22</v>
      </c>
      <c r="Q14" s="94">
        <v>1</v>
      </c>
      <c r="R14" s="94">
        <v>779</v>
      </c>
      <c r="S14" s="94">
        <v>21</v>
      </c>
      <c r="T14" s="94">
        <v>1</v>
      </c>
      <c r="U14" s="120">
        <v>651</v>
      </c>
      <c r="V14" s="2">
        <v>21</v>
      </c>
      <c r="W14" s="94">
        <v>1</v>
      </c>
      <c r="X14" s="120">
        <v>653</v>
      </c>
      <c r="Y14" s="249">
        <v>21</v>
      </c>
      <c r="Z14" s="94">
        <v>1</v>
      </c>
      <c r="AA14" s="121">
        <v>624</v>
      </c>
      <c r="AB14" s="120">
        <v>20</v>
      </c>
      <c r="AC14" s="130">
        <v>1</v>
      </c>
      <c r="AD14" s="130">
        <v>546</v>
      </c>
      <c r="AE14" s="310">
        <v>21</v>
      </c>
      <c r="AG14"/>
    </row>
    <row r="15" spans="1:34" s="120" customFormat="1" ht="15" x14ac:dyDescent="0.25">
      <c r="A15" s="47" t="s">
        <v>153</v>
      </c>
      <c r="B15" s="45">
        <v>1</v>
      </c>
      <c r="C15" s="121">
        <v>305</v>
      </c>
      <c r="D15" s="121">
        <v>22</v>
      </c>
      <c r="E15" s="94">
        <v>1</v>
      </c>
      <c r="F15" s="94">
        <v>225</v>
      </c>
      <c r="G15" s="94">
        <v>32</v>
      </c>
      <c r="H15" s="94" t="s">
        <v>3</v>
      </c>
      <c r="I15" s="94" t="s">
        <v>3</v>
      </c>
      <c r="J15" s="94" t="s">
        <v>3</v>
      </c>
      <c r="K15" s="94" t="s">
        <v>3</v>
      </c>
      <c r="L15" s="94" t="s">
        <v>3</v>
      </c>
      <c r="M15" s="94" t="s">
        <v>3</v>
      </c>
      <c r="N15" s="94" t="s">
        <v>3</v>
      </c>
      <c r="O15" s="94" t="s">
        <v>3</v>
      </c>
      <c r="P15" s="94" t="s">
        <v>3</v>
      </c>
      <c r="Q15" s="94" t="s">
        <v>3</v>
      </c>
      <c r="R15" s="94" t="s">
        <v>3</v>
      </c>
      <c r="S15" s="94" t="s">
        <v>3</v>
      </c>
      <c r="T15" s="94" t="s">
        <v>3</v>
      </c>
      <c r="U15" s="94" t="s">
        <v>3</v>
      </c>
      <c r="V15" s="94" t="s">
        <v>3</v>
      </c>
      <c r="W15" s="94" t="s">
        <v>3</v>
      </c>
      <c r="X15" s="94" t="s">
        <v>3</v>
      </c>
      <c r="Y15" s="94" t="s">
        <v>3</v>
      </c>
      <c r="Z15" s="94" t="s">
        <v>3</v>
      </c>
      <c r="AA15" s="94" t="s">
        <v>3</v>
      </c>
      <c r="AB15" s="94" t="s">
        <v>3</v>
      </c>
      <c r="AC15" s="94" t="s">
        <v>3</v>
      </c>
      <c r="AD15" s="94" t="s">
        <v>3</v>
      </c>
      <c r="AE15" s="130" t="s">
        <v>3</v>
      </c>
      <c r="AG15"/>
    </row>
    <row r="16" spans="1:34" s="120" customFormat="1" ht="15" x14ac:dyDescent="0.25">
      <c r="A16" s="47" t="s">
        <v>53</v>
      </c>
      <c r="B16" s="45">
        <v>1</v>
      </c>
      <c r="C16" s="121">
        <v>615</v>
      </c>
      <c r="D16" s="121">
        <v>11</v>
      </c>
      <c r="E16" s="94">
        <v>1</v>
      </c>
      <c r="F16" s="94">
        <v>737</v>
      </c>
      <c r="G16" s="94">
        <v>11</v>
      </c>
      <c r="H16" s="94">
        <v>1</v>
      </c>
      <c r="I16" s="121">
        <v>671</v>
      </c>
      <c r="J16" s="121">
        <v>10</v>
      </c>
      <c r="K16" s="94">
        <v>1</v>
      </c>
      <c r="L16" s="94">
        <v>498</v>
      </c>
      <c r="M16" s="94">
        <v>11</v>
      </c>
      <c r="N16" s="94">
        <v>1</v>
      </c>
      <c r="O16" s="94">
        <v>367</v>
      </c>
      <c r="P16" s="94">
        <v>16</v>
      </c>
      <c r="Q16" s="94">
        <v>1</v>
      </c>
      <c r="R16" s="94">
        <v>400</v>
      </c>
      <c r="S16" s="94">
        <v>20</v>
      </c>
      <c r="T16" s="94">
        <v>1</v>
      </c>
      <c r="U16" s="120">
        <v>309</v>
      </c>
      <c r="V16" s="2">
        <v>21</v>
      </c>
      <c r="W16" s="94">
        <v>1</v>
      </c>
      <c r="X16" s="120">
        <v>346</v>
      </c>
      <c r="Y16" s="249">
        <v>21</v>
      </c>
      <c r="Z16" s="94">
        <v>1</v>
      </c>
      <c r="AA16" s="120">
        <v>346</v>
      </c>
      <c r="AB16" s="120">
        <v>21</v>
      </c>
      <c r="AC16" s="310">
        <v>1</v>
      </c>
      <c r="AD16" s="310">
        <v>260</v>
      </c>
      <c r="AE16" s="94">
        <v>21</v>
      </c>
      <c r="AG16"/>
    </row>
    <row r="17" spans="1:33" s="121" customFormat="1" x14ac:dyDescent="0.2">
      <c r="A17" s="47" t="s">
        <v>122</v>
      </c>
      <c r="B17" s="45">
        <v>1</v>
      </c>
      <c r="C17" s="121">
        <v>29</v>
      </c>
      <c r="D17" s="121">
        <v>4</v>
      </c>
      <c r="E17" s="94">
        <v>1</v>
      </c>
      <c r="F17" s="94">
        <v>33</v>
      </c>
      <c r="G17" s="94">
        <v>5</v>
      </c>
      <c r="H17" s="94">
        <v>1</v>
      </c>
      <c r="I17" s="121">
        <v>26</v>
      </c>
      <c r="J17" s="121">
        <v>5</v>
      </c>
      <c r="K17" s="94">
        <v>1</v>
      </c>
      <c r="L17" s="94" t="s">
        <v>3</v>
      </c>
      <c r="M17" s="94" t="s">
        <v>3</v>
      </c>
      <c r="N17" s="94" t="s">
        <v>3</v>
      </c>
      <c r="O17" s="94" t="s">
        <v>3</v>
      </c>
      <c r="P17" s="94" t="s">
        <v>3</v>
      </c>
      <c r="Q17" s="94" t="s">
        <v>3</v>
      </c>
      <c r="R17" s="94" t="s">
        <v>3</v>
      </c>
      <c r="S17" s="94" t="s">
        <v>3</v>
      </c>
      <c r="T17" s="94" t="s">
        <v>3</v>
      </c>
      <c r="U17" s="94" t="s">
        <v>3</v>
      </c>
      <c r="V17" s="94" t="s">
        <v>3</v>
      </c>
      <c r="W17" s="94" t="s">
        <v>3</v>
      </c>
      <c r="X17" s="94" t="s">
        <v>3</v>
      </c>
      <c r="Y17" s="94" t="s">
        <v>3</v>
      </c>
      <c r="Z17" s="94" t="s">
        <v>3</v>
      </c>
      <c r="AA17" s="94" t="s">
        <v>3</v>
      </c>
      <c r="AB17" s="94" t="s">
        <v>3</v>
      </c>
      <c r="AC17" s="94" t="s">
        <v>3</v>
      </c>
      <c r="AD17" s="94" t="s">
        <v>3</v>
      </c>
      <c r="AE17" s="310" t="s">
        <v>3</v>
      </c>
    </row>
    <row r="18" spans="1:33" s="120" customFormat="1" x14ac:dyDescent="0.2">
      <c r="A18" s="122" t="s">
        <v>124</v>
      </c>
      <c r="B18" s="45">
        <v>1</v>
      </c>
      <c r="C18" s="121">
        <v>222</v>
      </c>
      <c r="D18" s="121">
        <v>8</v>
      </c>
      <c r="E18" s="94">
        <v>1</v>
      </c>
      <c r="F18" s="94">
        <v>403</v>
      </c>
      <c r="G18" s="94">
        <v>15</v>
      </c>
      <c r="H18" s="94">
        <v>1</v>
      </c>
      <c r="I18" s="121">
        <v>560</v>
      </c>
      <c r="J18" s="121">
        <v>15</v>
      </c>
      <c r="K18" s="94">
        <v>1</v>
      </c>
      <c r="L18" s="94">
        <v>531</v>
      </c>
      <c r="M18" s="94">
        <v>22</v>
      </c>
      <c r="N18" s="94">
        <v>1</v>
      </c>
      <c r="O18" s="94">
        <v>448</v>
      </c>
      <c r="P18" s="94">
        <v>31</v>
      </c>
      <c r="Q18" s="94">
        <v>1</v>
      </c>
      <c r="R18" s="94">
        <v>489</v>
      </c>
      <c r="S18" s="94">
        <v>25</v>
      </c>
      <c r="T18" s="94">
        <v>1</v>
      </c>
      <c r="U18" s="2">
        <v>556</v>
      </c>
      <c r="V18" s="2">
        <v>25</v>
      </c>
      <c r="W18" s="94">
        <v>1</v>
      </c>
      <c r="X18" s="120">
        <v>495</v>
      </c>
      <c r="Y18" s="249">
        <v>25</v>
      </c>
      <c r="Z18" s="94">
        <v>1</v>
      </c>
      <c r="AA18" s="120">
        <v>508</v>
      </c>
      <c r="AB18" s="120">
        <v>25</v>
      </c>
      <c r="AC18" s="310">
        <v>1</v>
      </c>
      <c r="AD18" s="310">
        <v>481</v>
      </c>
      <c r="AE18" s="130">
        <v>25</v>
      </c>
    </row>
    <row r="19" spans="1:33" s="120" customFormat="1" x14ac:dyDescent="0.2">
      <c r="A19" s="123" t="s">
        <v>137</v>
      </c>
      <c r="B19" s="45" t="s">
        <v>3</v>
      </c>
      <c r="C19" s="45" t="s">
        <v>3</v>
      </c>
      <c r="D19" s="45" t="s">
        <v>3</v>
      </c>
      <c r="E19" s="94">
        <v>1</v>
      </c>
      <c r="F19" s="94">
        <v>11</v>
      </c>
      <c r="G19" s="94">
        <v>8</v>
      </c>
      <c r="H19" s="94">
        <v>1</v>
      </c>
      <c r="I19" s="121">
        <v>14</v>
      </c>
      <c r="J19" s="121">
        <v>11</v>
      </c>
      <c r="K19" s="94">
        <v>1</v>
      </c>
      <c r="L19" s="94">
        <v>18</v>
      </c>
      <c r="M19" s="94">
        <v>11</v>
      </c>
      <c r="N19" s="94">
        <v>1</v>
      </c>
      <c r="O19" s="94">
        <v>21</v>
      </c>
      <c r="P19" s="94">
        <v>11</v>
      </c>
      <c r="Q19" s="94">
        <v>1</v>
      </c>
      <c r="R19" s="94">
        <v>43</v>
      </c>
      <c r="S19" s="94">
        <v>17</v>
      </c>
      <c r="T19" s="94">
        <v>1</v>
      </c>
      <c r="U19" s="120">
        <v>46</v>
      </c>
      <c r="V19" s="2">
        <v>17</v>
      </c>
      <c r="W19" s="94">
        <v>1</v>
      </c>
      <c r="X19" s="120">
        <v>45</v>
      </c>
      <c r="Y19" s="249">
        <v>13</v>
      </c>
      <c r="Z19" s="94">
        <v>1</v>
      </c>
      <c r="AA19" s="120">
        <v>35</v>
      </c>
      <c r="AB19" s="120">
        <v>16</v>
      </c>
      <c r="AC19" s="130">
        <v>1</v>
      </c>
      <c r="AD19" s="130">
        <v>42</v>
      </c>
      <c r="AE19" s="94">
        <v>14</v>
      </c>
    </row>
    <row r="20" spans="1:33" s="72" customFormat="1" ht="13.5" x14ac:dyDescent="0.2">
      <c r="A20" s="127" t="s">
        <v>154</v>
      </c>
      <c r="B20" s="45">
        <v>4</v>
      </c>
      <c r="C20" s="121">
        <v>460</v>
      </c>
      <c r="D20" s="94">
        <v>35</v>
      </c>
      <c r="E20" s="94">
        <v>3</v>
      </c>
      <c r="F20" s="94">
        <v>430</v>
      </c>
      <c r="G20" s="94">
        <v>40</v>
      </c>
      <c r="H20" s="94">
        <v>2</v>
      </c>
      <c r="I20" s="94">
        <v>442</v>
      </c>
      <c r="J20" s="94">
        <v>41</v>
      </c>
      <c r="K20" s="94">
        <v>2</v>
      </c>
      <c r="L20" s="94">
        <v>431</v>
      </c>
      <c r="M20" s="94">
        <v>43</v>
      </c>
      <c r="N20" s="94">
        <v>2</v>
      </c>
      <c r="O20" s="94">
        <v>453</v>
      </c>
      <c r="P20" s="94">
        <v>47</v>
      </c>
      <c r="Q20" s="94">
        <v>3</v>
      </c>
      <c r="R20" s="94">
        <v>407</v>
      </c>
      <c r="S20" s="94">
        <v>56</v>
      </c>
      <c r="T20" s="94">
        <v>3</v>
      </c>
      <c r="U20" s="94">
        <v>423</v>
      </c>
      <c r="V20" s="94">
        <v>49</v>
      </c>
      <c r="W20" s="94">
        <v>3</v>
      </c>
      <c r="X20" s="94">
        <v>497</v>
      </c>
      <c r="Y20" s="94">
        <v>53</v>
      </c>
      <c r="Z20" s="94">
        <v>3</v>
      </c>
      <c r="AA20" s="120">
        <v>373</v>
      </c>
      <c r="AB20" s="94">
        <v>41</v>
      </c>
      <c r="AC20" s="94">
        <v>2</v>
      </c>
      <c r="AD20" s="94">
        <v>479</v>
      </c>
      <c r="AE20" s="94">
        <v>32</v>
      </c>
      <c r="AF20" s="309"/>
    </row>
    <row r="21" spans="1:33" s="72" customFormat="1" ht="15" customHeight="1" x14ac:dyDescent="0.2">
      <c r="A21" s="25"/>
      <c r="B21" s="45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310"/>
    </row>
    <row r="22" spans="1:33" s="72" customFormat="1" ht="17.100000000000001" customHeight="1" x14ac:dyDescent="0.2">
      <c r="A22" s="49" t="s">
        <v>62</v>
      </c>
      <c r="B22" s="129">
        <v>8</v>
      </c>
      <c r="C22" s="94">
        <v>39799</v>
      </c>
      <c r="D22" s="132">
        <v>2417</v>
      </c>
      <c r="E22" s="94">
        <v>8</v>
      </c>
      <c r="F22" s="94">
        <v>40015</v>
      </c>
      <c r="G22" s="94">
        <v>2439</v>
      </c>
      <c r="H22" s="94">
        <v>9</v>
      </c>
      <c r="I22" s="94">
        <v>39256</v>
      </c>
      <c r="J22" s="94">
        <v>2563</v>
      </c>
      <c r="K22" s="94">
        <v>9</v>
      </c>
      <c r="L22" s="94">
        <v>37522</v>
      </c>
      <c r="M22" s="94">
        <v>2586</v>
      </c>
      <c r="N22" s="94">
        <v>9</v>
      </c>
      <c r="O22" s="94">
        <v>35406</v>
      </c>
      <c r="P22" s="94">
        <v>2590</v>
      </c>
      <c r="Q22" s="94">
        <v>9</v>
      </c>
      <c r="R22" s="94">
        <v>33445</v>
      </c>
      <c r="S22" s="94">
        <v>2672</v>
      </c>
      <c r="T22" s="94">
        <v>9</v>
      </c>
      <c r="U22" s="94">
        <v>31124</v>
      </c>
      <c r="V22" s="94">
        <v>2539</v>
      </c>
      <c r="W22" s="94">
        <v>9</v>
      </c>
      <c r="X22" s="94">
        <v>28147</v>
      </c>
      <c r="Y22" s="94">
        <v>2493</v>
      </c>
      <c r="Z22" s="94">
        <v>9</v>
      </c>
      <c r="AA22" s="94">
        <v>25643</v>
      </c>
      <c r="AB22" s="94">
        <v>2587</v>
      </c>
      <c r="AC22" s="94">
        <v>9</v>
      </c>
      <c r="AD22" s="94">
        <v>23864</v>
      </c>
      <c r="AE22" s="130">
        <v>2580</v>
      </c>
    </row>
    <row r="23" spans="1:33" s="72" customFormat="1" x14ac:dyDescent="0.2">
      <c r="A23" s="25" t="s">
        <v>54</v>
      </c>
      <c r="B23" s="45">
        <v>1</v>
      </c>
      <c r="C23" s="121">
        <v>17926</v>
      </c>
      <c r="D23" s="94">
        <v>1260</v>
      </c>
      <c r="E23" s="94">
        <v>1</v>
      </c>
      <c r="F23" s="94">
        <v>17561</v>
      </c>
      <c r="G23" s="94">
        <v>1282</v>
      </c>
      <c r="H23" s="94">
        <v>1</v>
      </c>
      <c r="I23" s="94">
        <v>17818</v>
      </c>
      <c r="J23" s="94">
        <v>1280</v>
      </c>
      <c r="K23" s="72">
        <v>1</v>
      </c>
      <c r="L23" s="94">
        <v>17207</v>
      </c>
      <c r="M23" s="94">
        <v>1266</v>
      </c>
      <c r="N23" s="94">
        <v>1</v>
      </c>
      <c r="O23" s="94">
        <v>16523</v>
      </c>
      <c r="P23" s="94">
        <v>1258</v>
      </c>
      <c r="Q23" s="94">
        <v>1</v>
      </c>
      <c r="R23" s="94">
        <v>15513</v>
      </c>
      <c r="S23" s="94">
        <v>1300</v>
      </c>
      <c r="T23" s="94">
        <v>1</v>
      </c>
      <c r="U23" s="72">
        <v>14423</v>
      </c>
      <c r="V23" s="94">
        <v>1245</v>
      </c>
      <c r="W23" s="94">
        <v>1</v>
      </c>
      <c r="X23" s="2">
        <v>12680</v>
      </c>
      <c r="Y23" s="72">
        <v>1225</v>
      </c>
      <c r="Z23" s="94">
        <v>1</v>
      </c>
      <c r="AA23" s="72">
        <v>11324</v>
      </c>
      <c r="AB23" s="72">
        <v>1322</v>
      </c>
      <c r="AC23" s="94">
        <v>1</v>
      </c>
      <c r="AD23" s="8">
        <v>10432</v>
      </c>
      <c r="AE23" s="94">
        <v>1245</v>
      </c>
    </row>
    <row r="24" spans="1:33" s="72" customFormat="1" x14ac:dyDescent="0.2">
      <c r="A24" s="25" t="s">
        <v>55</v>
      </c>
      <c r="B24" s="45">
        <v>1</v>
      </c>
      <c r="C24" s="121">
        <v>11972</v>
      </c>
      <c r="D24" s="94">
        <v>759</v>
      </c>
      <c r="E24" s="94">
        <v>1</v>
      </c>
      <c r="F24" s="94">
        <v>11850</v>
      </c>
      <c r="G24" s="94">
        <v>681</v>
      </c>
      <c r="H24" s="94">
        <v>1</v>
      </c>
      <c r="I24" s="94">
        <v>11378</v>
      </c>
      <c r="J24" s="94">
        <v>756</v>
      </c>
      <c r="K24" s="94">
        <v>1</v>
      </c>
      <c r="L24" s="94">
        <v>11679</v>
      </c>
      <c r="M24" s="94">
        <v>791</v>
      </c>
      <c r="N24" s="94">
        <v>1</v>
      </c>
      <c r="O24" s="94">
        <v>11164</v>
      </c>
      <c r="P24" s="94">
        <v>777</v>
      </c>
      <c r="Q24" s="94">
        <v>1</v>
      </c>
      <c r="R24" s="94">
        <v>10596</v>
      </c>
      <c r="S24" s="94">
        <v>790</v>
      </c>
      <c r="T24" s="94">
        <v>1</v>
      </c>
      <c r="U24" s="72">
        <v>9842</v>
      </c>
      <c r="V24" s="94">
        <v>725</v>
      </c>
      <c r="W24" s="94">
        <v>1</v>
      </c>
      <c r="X24" s="2">
        <v>9065</v>
      </c>
      <c r="Y24" s="72">
        <v>708</v>
      </c>
      <c r="Z24" s="94">
        <v>1</v>
      </c>
      <c r="AA24" s="72">
        <v>8055</v>
      </c>
      <c r="AB24" s="72">
        <v>734</v>
      </c>
      <c r="AC24" s="94">
        <v>1</v>
      </c>
      <c r="AD24" s="8">
        <v>7615</v>
      </c>
      <c r="AE24" s="94">
        <v>758</v>
      </c>
    </row>
    <row r="25" spans="1:33" s="72" customFormat="1" x14ac:dyDescent="0.2">
      <c r="A25" s="25" t="s">
        <v>56</v>
      </c>
      <c r="B25" s="45">
        <v>1</v>
      </c>
      <c r="C25" s="121">
        <v>1124</v>
      </c>
      <c r="D25" s="121">
        <v>130</v>
      </c>
      <c r="E25" s="94">
        <v>1</v>
      </c>
      <c r="F25" s="94">
        <v>1053</v>
      </c>
      <c r="G25" s="94">
        <v>117</v>
      </c>
      <c r="H25" s="94">
        <v>1</v>
      </c>
      <c r="I25" s="94">
        <v>900</v>
      </c>
      <c r="J25" s="121">
        <v>117</v>
      </c>
      <c r="K25" s="94">
        <v>1</v>
      </c>
      <c r="L25" s="94">
        <v>735</v>
      </c>
      <c r="M25" s="94">
        <v>117</v>
      </c>
      <c r="N25" s="94">
        <v>1</v>
      </c>
      <c r="O25" s="94">
        <v>696</v>
      </c>
      <c r="P25" s="94">
        <v>117</v>
      </c>
      <c r="Q25" s="94">
        <v>1</v>
      </c>
      <c r="R25" s="94">
        <v>627</v>
      </c>
      <c r="S25" s="94">
        <v>117</v>
      </c>
      <c r="T25" s="94">
        <v>1</v>
      </c>
      <c r="U25" s="72">
        <v>539</v>
      </c>
      <c r="V25" s="2">
        <v>117</v>
      </c>
      <c r="W25" s="94">
        <v>1</v>
      </c>
      <c r="X25" s="2">
        <v>481</v>
      </c>
      <c r="Y25" s="72">
        <v>117</v>
      </c>
      <c r="Z25" s="94">
        <v>1</v>
      </c>
      <c r="AA25" s="72">
        <v>379</v>
      </c>
      <c r="AB25" s="72">
        <v>117</v>
      </c>
      <c r="AC25" s="94">
        <v>1</v>
      </c>
      <c r="AD25" s="8">
        <v>306</v>
      </c>
      <c r="AE25" s="310">
        <v>82</v>
      </c>
    </row>
    <row r="26" spans="1:33" s="72" customFormat="1" x14ac:dyDescent="0.2">
      <c r="A26" s="25" t="s">
        <v>57</v>
      </c>
      <c r="B26" s="45">
        <v>1</v>
      </c>
      <c r="C26" s="121">
        <v>2147</v>
      </c>
      <c r="D26" s="121">
        <v>79</v>
      </c>
      <c r="E26" s="94">
        <v>1</v>
      </c>
      <c r="F26" s="94">
        <v>2073</v>
      </c>
      <c r="G26" s="94">
        <v>64</v>
      </c>
      <c r="H26" s="94">
        <v>1</v>
      </c>
      <c r="I26" s="94">
        <v>1536</v>
      </c>
      <c r="J26" s="94">
        <v>92</v>
      </c>
      <c r="K26" s="94">
        <v>1</v>
      </c>
      <c r="L26" s="94">
        <v>1217</v>
      </c>
      <c r="M26" s="94">
        <v>131</v>
      </c>
      <c r="N26" s="94">
        <v>1</v>
      </c>
      <c r="O26" s="94">
        <v>560</v>
      </c>
      <c r="P26" s="94">
        <v>64</v>
      </c>
      <c r="Q26" s="94">
        <v>1</v>
      </c>
      <c r="R26" s="94">
        <v>555</v>
      </c>
      <c r="S26" s="94">
        <v>66</v>
      </c>
      <c r="T26" s="94">
        <v>1</v>
      </c>
      <c r="U26" s="72">
        <v>598</v>
      </c>
      <c r="V26" s="2">
        <v>61</v>
      </c>
      <c r="W26" s="94">
        <v>1</v>
      </c>
      <c r="X26" s="2">
        <v>498</v>
      </c>
      <c r="Y26" s="72">
        <v>56</v>
      </c>
      <c r="Z26" s="94">
        <v>1</v>
      </c>
      <c r="AA26" s="72">
        <v>505</v>
      </c>
      <c r="AB26" s="72">
        <v>62</v>
      </c>
      <c r="AC26" s="94">
        <v>1</v>
      </c>
      <c r="AD26" s="8">
        <v>508</v>
      </c>
      <c r="AE26" s="130">
        <v>71</v>
      </c>
    </row>
    <row r="27" spans="1:33" s="72" customFormat="1" x14ac:dyDescent="0.2">
      <c r="A27" s="25" t="s">
        <v>58</v>
      </c>
      <c r="B27" s="45">
        <v>1</v>
      </c>
      <c r="C27" s="121">
        <v>3344</v>
      </c>
      <c r="D27" s="121">
        <v>55</v>
      </c>
      <c r="E27" s="94">
        <v>1</v>
      </c>
      <c r="F27" s="94">
        <v>4050</v>
      </c>
      <c r="G27" s="94">
        <v>61</v>
      </c>
      <c r="H27" s="94">
        <v>1</v>
      </c>
      <c r="I27" s="94">
        <v>4128</v>
      </c>
      <c r="J27" s="121">
        <v>66</v>
      </c>
      <c r="K27" s="94">
        <v>1</v>
      </c>
      <c r="L27" s="94">
        <v>3447</v>
      </c>
      <c r="M27" s="94">
        <v>72</v>
      </c>
      <c r="N27" s="94">
        <v>1</v>
      </c>
      <c r="O27" s="94">
        <v>3477</v>
      </c>
      <c r="P27" s="94">
        <v>75</v>
      </c>
      <c r="Q27" s="94">
        <v>1</v>
      </c>
      <c r="R27" s="94">
        <v>3227</v>
      </c>
      <c r="S27" s="94">
        <v>71</v>
      </c>
      <c r="T27" s="94">
        <v>1</v>
      </c>
      <c r="U27" s="72">
        <v>3166</v>
      </c>
      <c r="V27" s="2">
        <v>63</v>
      </c>
      <c r="W27" s="94">
        <v>1</v>
      </c>
      <c r="X27" s="246">
        <v>2981</v>
      </c>
      <c r="Y27" s="72">
        <v>60</v>
      </c>
      <c r="Z27" s="94">
        <v>1</v>
      </c>
      <c r="AA27" s="72">
        <v>2909</v>
      </c>
      <c r="AB27" s="72">
        <v>55</v>
      </c>
      <c r="AC27" s="94">
        <v>1</v>
      </c>
      <c r="AD27" s="8">
        <v>2615</v>
      </c>
      <c r="AE27" s="94">
        <v>50</v>
      </c>
    </row>
    <row r="28" spans="1:33" s="72" customFormat="1" ht="13.5" x14ac:dyDescent="0.2">
      <c r="A28" s="75" t="s">
        <v>155</v>
      </c>
      <c r="B28" s="45">
        <v>1</v>
      </c>
      <c r="C28" s="121">
        <v>679</v>
      </c>
      <c r="D28" s="121">
        <v>23</v>
      </c>
      <c r="E28" s="94">
        <v>1</v>
      </c>
      <c r="F28" s="94">
        <v>695</v>
      </c>
      <c r="G28" s="94">
        <v>66</v>
      </c>
      <c r="H28" s="94">
        <v>1</v>
      </c>
      <c r="I28" s="94">
        <v>593</v>
      </c>
      <c r="J28" s="121">
        <v>66</v>
      </c>
      <c r="K28" s="94">
        <v>1</v>
      </c>
      <c r="L28" s="94">
        <v>599</v>
      </c>
      <c r="M28" s="94">
        <v>65</v>
      </c>
      <c r="N28" s="94">
        <v>1</v>
      </c>
      <c r="O28" s="94">
        <v>851</v>
      </c>
      <c r="P28" s="94">
        <v>76</v>
      </c>
      <c r="Q28" s="94">
        <v>1</v>
      </c>
      <c r="R28" s="94">
        <v>738</v>
      </c>
      <c r="S28" s="94">
        <v>66</v>
      </c>
      <c r="T28" s="94">
        <v>1</v>
      </c>
      <c r="U28" s="121">
        <v>548</v>
      </c>
      <c r="V28" s="94">
        <v>89</v>
      </c>
      <c r="W28" s="94">
        <v>1</v>
      </c>
      <c r="X28" s="120">
        <v>529</v>
      </c>
      <c r="Y28" s="72">
        <v>92</v>
      </c>
      <c r="Z28" s="94">
        <v>1</v>
      </c>
      <c r="AA28" s="72">
        <v>469</v>
      </c>
      <c r="AB28" s="121">
        <v>63</v>
      </c>
      <c r="AC28" s="94">
        <v>1</v>
      </c>
      <c r="AD28" s="130">
        <v>481</v>
      </c>
      <c r="AE28" s="94">
        <v>121</v>
      </c>
    </row>
    <row r="29" spans="1:33" s="72" customFormat="1" ht="15" x14ac:dyDescent="0.25">
      <c r="A29" s="25" t="s">
        <v>59</v>
      </c>
      <c r="B29" s="131">
        <v>1</v>
      </c>
      <c r="C29" s="121">
        <v>429</v>
      </c>
      <c r="D29" s="121">
        <v>40</v>
      </c>
      <c r="E29" s="94">
        <v>1</v>
      </c>
      <c r="F29" s="94">
        <v>516</v>
      </c>
      <c r="G29" s="94">
        <v>87</v>
      </c>
      <c r="H29" s="94">
        <v>1</v>
      </c>
      <c r="I29" s="94">
        <v>697</v>
      </c>
      <c r="J29" s="121">
        <v>54</v>
      </c>
      <c r="K29" s="94">
        <v>1</v>
      </c>
      <c r="L29" s="94">
        <v>441</v>
      </c>
      <c r="M29" s="94">
        <v>42</v>
      </c>
      <c r="N29" s="94">
        <v>1</v>
      </c>
      <c r="O29" s="94">
        <v>387</v>
      </c>
      <c r="P29" s="94">
        <v>55</v>
      </c>
      <c r="Q29" s="94">
        <v>1</v>
      </c>
      <c r="R29" s="94">
        <v>442</v>
      </c>
      <c r="S29" s="94">
        <v>66</v>
      </c>
      <c r="T29" s="94">
        <v>1</v>
      </c>
      <c r="U29" s="72">
        <v>374</v>
      </c>
      <c r="V29" s="2">
        <v>65</v>
      </c>
      <c r="W29" s="94">
        <v>1</v>
      </c>
      <c r="X29" s="120">
        <v>456</v>
      </c>
      <c r="Y29" s="72">
        <v>66</v>
      </c>
      <c r="Z29" s="94">
        <v>1</v>
      </c>
      <c r="AA29" s="121">
        <v>597</v>
      </c>
      <c r="AB29" s="72">
        <v>58</v>
      </c>
      <c r="AC29" s="94">
        <v>1</v>
      </c>
      <c r="AD29" s="8">
        <v>627</v>
      </c>
      <c r="AE29" s="310">
        <v>88</v>
      </c>
      <c r="AG29"/>
    </row>
    <row r="30" spans="1:33" s="124" customFormat="1" ht="15" x14ac:dyDescent="0.25">
      <c r="A30" s="47" t="s">
        <v>156</v>
      </c>
      <c r="B30" s="45" t="s">
        <v>3</v>
      </c>
      <c r="C30" s="45" t="s">
        <v>3</v>
      </c>
      <c r="D30" s="45" t="s">
        <v>3</v>
      </c>
      <c r="E30" s="45" t="s">
        <v>3</v>
      </c>
      <c r="F30" s="45" t="s">
        <v>3</v>
      </c>
      <c r="G30" s="45" t="s">
        <v>3</v>
      </c>
      <c r="H30" s="94">
        <v>1</v>
      </c>
      <c r="I30" s="94">
        <v>308</v>
      </c>
      <c r="J30" s="121">
        <v>53</v>
      </c>
      <c r="K30" s="94">
        <v>1</v>
      </c>
      <c r="L30" s="94">
        <v>371</v>
      </c>
      <c r="M30" s="94">
        <v>29</v>
      </c>
      <c r="N30" s="94">
        <v>1</v>
      </c>
      <c r="O30" s="94">
        <v>340</v>
      </c>
      <c r="P30" s="94">
        <v>78</v>
      </c>
      <c r="Q30" s="94">
        <v>1</v>
      </c>
      <c r="R30" s="94">
        <v>269</v>
      </c>
      <c r="S30" s="94">
        <v>85</v>
      </c>
      <c r="T30" s="94">
        <v>1</v>
      </c>
      <c r="U30" s="72">
        <v>277</v>
      </c>
      <c r="V30" s="2">
        <v>85</v>
      </c>
      <c r="W30" s="94">
        <v>1</v>
      </c>
      <c r="X30" s="72">
        <v>272</v>
      </c>
      <c r="Y30" s="72">
        <v>79</v>
      </c>
      <c r="Z30" s="94">
        <v>1</v>
      </c>
      <c r="AA30" s="72">
        <v>288</v>
      </c>
      <c r="AB30" s="72">
        <v>75</v>
      </c>
      <c r="AC30" s="94">
        <v>1</v>
      </c>
      <c r="AD30" s="8">
        <v>357</v>
      </c>
      <c r="AE30" s="130">
        <v>75</v>
      </c>
      <c r="AG30"/>
    </row>
    <row r="31" spans="1:33" s="72" customFormat="1" x14ac:dyDescent="0.2">
      <c r="A31" s="25" t="s">
        <v>60</v>
      </c>
      <c r="B31" s="45">
        <v>1</v>
      </c>
      <c r="C31" s="121">
        <v>2178</v>
      </c>
      <c r="D31" s="121">
        <v>71</v>
      </c>
      <c r="E31" s="94">
        <v>1</v>
      </c>
      <c r="F31" s="94">
        <v>2217</v>
      </c>
      <c r="G31" s="94">
        <v>81</v>
      </c>
      <c r="H31" s="94">
        <v>1</v>
      </c>
      <c r="I31" s="94">
        <v>1898</v>
      </c>
      <c r="J31" s="121">
        <v>79</v>
      </c>
      <c r="K31" s="94">
        <v>1</v>
      </c>
      <c r="L31" s="94">
        <v>1826</v>
      </c>
      <c r="M31" s="94">
        <v>73</v>
      </c>
      <c r="N31" s="94">
        <v>1</v>
      </c>
      <c r="O31" s="94">
        <v>1408</v>
      </c>
      <c r="P31" s="94">
        <v>90</v>
      </c>
      <c r="Q31" s="94">
        <v>1</v>
      </c>
      <c r="R31" s="94">
        <v>1478</v>
      </c>
      <c r="S31" s="94">
        <v>111</v>
      </c>
      <c r="T31" s="94">
        <v>1</v>
      </c>
      <c r="U31" s="72">
        <v>1357</v>
      </c>
      <c r="V31" s="2">
        <v>89</v>
      </c>
      <c r="W31" s="94">
        <v>1</v>
      </c>
      <c r="X31" s="2">
        <v>1185</v>
      </c>
      <c r="Y31" s="2">
        <v>90</v>
      </c>
      <c r="Z31" s="94">
        <v>1</v>
      </c>
      <c r="AA31" s="72">
        <v>1117</v>
      </c>
      <c r="AB31" s="72">
        <v>101</v>
      </c>
      <c r="AC31" s="94">
        <v>1</v>
      </c>
      <c r="AD31" s="8">
        <v>923</v>
      </c>
      <c r="AE31" s="94">
        <v>90</v>
      </c>
    </row>
    <row r="32" spans="1:33" s="72" customFormat="1" ht="17.100000000000001" customHeight="1" x14ac:dyDescent="0.2">
      <c r="A32" s="25"/>
      <c r="B32" s="45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</row>
    <row r="33" spans="1:31" s="72" customFormat="1" ht="17.100000000000001" customHeight="1" x14ac:dyDescent="0.2">
      <c r="A33" s="210" t="s">
        <v>210</v>
      </c>
      <c r="B33" s="45">
        <v>1</v>
      </c>
      <c r="C33" s="121">
        <v>461</v>
      </c>
      <c r="D33" s="121">
        <v>23</v>
      </c>
      <c r="E33" s="94">
        <v>1</v>
      </c>
      <c r="F33" s="94">
        <v>496</v>
      </c>
      <c r="G33" s="94">
        <v>24</v>
      </c>
      <c r="H33" s="94">
        <v>1</v>
      </c>
      <c r="I33" s="94">
        <v>455</v>
      </c>
      <c r="J33" s="121">
        <v>23</v>
      </c>
      <c r="K33" s="94" t="s">
        <v>3</v>
      </c>
      <c r="L33" s="94" t="s">
        <v>3</v>
      </c>
      <c r="M33" s="94" t="s">
        <v>3</v>
      </c>
      <c r="N33" s="94" t="s">
        <v>3</v>
      </c>
      <c r="O33" s="94" t="s">
        <v>3</v>
      </c>
      <c r="P33" s="94" t="s">
        <v>3</v>
      </c>
      <c r="Q33" s="94" t="s">
        <v>3</v>
      </c>
      <c r="R33" s="94" t="s">
        <v>3</v>
      </c>
      <c r="S33" s="94" t="s">
        <v>3</v>
      </c>
      <c r="T33" s="94" t="s">
        <v>3</v>
      </c>
      <c r="U33" s="94" t="s">
        <v>3</v>
      </c>
      <c r="V33" s="94" t="s">
        <v>3</v>
      </c>
      <c r="W33" s="94" t="s">
        <v>3</v>
      </c>
      <c r="X33" s="94" t="s">
        <v>3</v>
      </c>
      <c r="Y33" s="94" t="s">
        <v>3</v>
      </c>
      <c r="Z33" s="94" t="s">
        <v>3</v>
      </c>
      <c r="AA33" s="94" t="s">
        <v>3</v>
      </c>
      <c r="AB33" s="94" t="s">
        <v>3</v>
      </c>
      <c r="AC33" s="94" t="s">
        <v>3</v>
      </c>
      <c r="AD33" s="94" t="s">
        <v>3</v>
      </c>
      <c r="AE33" s="310" t="s">
        <v>3</v>
      </c>
    </row>
    <row r="34" spans="1:31" s="72" customFormat="1" ht="17.100000000000001" customHeight="1" x14ac:dyDescent="0.2">
      <c r="A34" s="47" t="s">
        <v>211</v>
      </c>
      <c r="B34" s="45">
        <v>1</v>
      </c>
      <c r="C34" s="121">
        <v>461</v>
      </c>
      <c r="D34" s="121">
        <v>23</v>
      </c>
      <c r="E34" s="94">
        <v>1</v>
      </c>
      <c r="F34" s="94">
        <v>496</v>
      </c>
      <c r="G34" s="94">
        <v>24</v>
      </c>
      <c r="H34" s="94">
        <v>1</v>
      </c>
      <c r="I34" s="94">
        <v>455</v>
      </c>
      <c r="J34" s="121">
        <v>23</v>
      </c>
      <c r="K34" s="94" t="s">
        <v>3</v>
      </c>
      <c r="L34" s="94" t="s">
        <v>3</v>
      </c>
      <c r="M34" s="94" t="s">
        <v>3</v>
      </c>
      <c r="N34" s="94" t="s">
        <v>3</v>
      </c>
      <c r="O34" s="94" t="s">
        <v>3</v>
      </c>
      <c r="P34" s="94" t="s">
        <v>3</v>
      </c>
      <c r="Q34" s="94" t="s">
        <v>3</v>
      </c>
      <c r="R34" s="94" t="s">
        <v>3</v>
      </c>
      <c r="S34" s="94" t="s">
        <v>3</v>
      </c>
      <c r="T34" s="94" t="s">
        <v>3</v>
      </c>
      <c r="U34" s="94" t="s">
        <v>3</v>
      </c>
      <c r="V34" s="94" t="s">
        <v>3</v>
      </c>
      <c r="W34" s="94" t="s">
        <v>3</v>
      </c>
      <c r="X34" s="94" t="s">
        <v>3</v>
      </c>
      <c r="Y34" s="94" t="s">
        <v>3</v>
      </c>
      <c r="Z34" s="94" t="s">
        <v>3</v>
      </c>
      <c r="AA34" s="94" t="s">
        <v>3</v>
      </c>
      <c r="AB34" s="94" t="s">
        <v>3</v>
      </c>
      <c r="AC34" s="94" t="s">
        <v>3</v>
      </c>
      <c r="AD34" s="94" t="s">
        <v>3</v>
      </c>
      <c r="AE34" s="94" t="s">
        <v>3</v>
      </c>
    </row>
    <row r="36" spans="1:31" x14ac:dyDescent="0.2">
      <c r="A36" s="11" t="s">
        <v>116</v>
      </c>
      <c r="B36" s="81"/>
      <c r="C36" s="81"/>
      <c r="D36" s="81"/>
      <c r="E36" s="81"/>
      <c r="F36" s="81"/>
      <c r="G36" s="81"/>
      <c r="H36" s="128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229"/>
    </row>
    <row r="37" spans="1:31" x14ac:dyDescent="0.2">
      <c r="A37" s="11" t="s">
        <v>117</v>
      </c>
      <c r="B37" s="81"/>
      <c r="C37" s="81"/>
      <c r="D37" s="81"/>
      <c r="E37" s="81"/>
      <c r="F37" s="81"/>
      <c r="G37" s="81"/>
      <c r="H37" s="128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229"/>
    </row>
    <row r="38" spans="1:31" x14ac:dyDescent="0.2">
      <c r="A38" s="81" t="s">
        <v>158</v>
      </c>
      <c r="B38" s="81"/>
      <c r="C38" s="81"/>
      <c r="D38" s="81"/>
      <c r="E38" s="81"/>
      <c r="F38" s="81"/>
      <c r="G38" s="81"/>
      <c r="H38" s="128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229"/>
    </row>
    <row r="39" spans="1:31" ht="60.75" customHeight="1" x14ac:dyDescent="0.2">
      <c r="A39" s="349" t="s">
        <v>258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</row>
    <row r="40" spans="1:31" x14ac:dyDescent="0.2">
      <c r="A40" s="11" t="s">
        <v>157</v>
      </c>
      <c r="B40" s="81"/>
      <c r="C40" s="81"/>
      <c r="D40" s="81"/>
      <c r="E40" s="81"/>
      <c r="F40" s="81"/>
      <c r="G40" s="81"/>
      <c r="H40" s="128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229"/>
    </row>
    <row r="41" spans="1:31" ht="39" customHeight="1" x14ac:dyDescent="0.2">
      <c r="A41" s="347" t="s">
        <v>307</v>
      </c>
      <c r="B41" s="347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</row>
    <row r="42" spans="1:31" x14ac:dyDescent="0.2">
      <c r="A42" s="134" t="s">
        <v>159</v>
      </c>
      <c r="B42" s="81"/>
      <c r="C42" s="81"/>
      <c r="D42" s="81"/>
      <c r="E42" s="81"/>
      <c r="F42" s="81"/>
      <c r="G42" s="81"/>
      <c r="H42" s="128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229"/>
    </row>
    <row r="47" spans="1:31" x14ac:dyDescent="0.2">
      <c r="A47" s="346"/>
      <c r="B47" s="346"/>
      <c r="C47" s="346"/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</row>
  </sheetData>
  <customSheetViews>
    <customSheetView guid="{C1909EBA-E690-4D0B-8D7C-7B33BE164461}" showPageBreaks="1">
      <pane ySplit="4" topLeftCell="A27" activePane="bottomLeft" state="frozen"/>
      <selection pane="bottomLeft" activeCell="AB2" sqref="AB2"/>
      <pageMargins left="0.15748031496062992" right="0.15748031496062992" top="0.74803149606299213" bottom="0.74803149606299213" header="0.31496062992125984" footer="0.31496062992125984"/>
      <pageSetup paperSize="8" scale="95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howPageBreaks="1">
      <selection activeCell="AE13" sqref="AE13"/>
      <pageMargins left="0.15748031496062992" right="0.15748031496062992" top="0.74803149606299213" bottom="0.74803149606299213" header="0.31496062992125984" footer="0.31496062992125984"/>
      <pageSetup paperSize="8" scale="82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selection activeCell="AE13" sqref="AE13"/>
      <pageMargins left="0.15748031496062992" right="0.15748031496062992" top="0.74803149606299213" bottom="0.74803149606299213" header="0.31496062992125984" footer="0.31496062992125984"/>
      <pageSetup paperSize="8" scale="82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 showPageBreaks="1" hiddenColumns="1">
      <selection activeCell="AB2" sqref="AB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 topLeftCell="D1">
      <pane ySplit="4" topLeftCell="A5" activePane="bottomLeft" state="frozen"/>
      <selection pane="bottomLeft" activeCell="Z12" sqref="Z12"/>
      <pageMargins left="0.31496062992126" right="0.31496062992126" top="0.74803149606299202" bottom="0.74803149606299202" header="0.31496062992126" footer="0.31496062992126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howPageBreaks="1" topLeftCell="G1">
      <pane ySplit="4" topLeftCell="A5" activePane="bottomLeft" state="frozen"/>
      <selection pane="bottomLeft" activeCell="N19" sqref="N19"/>
      <pageMargins left="0.31496062992126" right="0.31496062992126" top="0.74803149606299202" bottom="0.74803149606299202" header="0.31496062992126" footer="0.31496062992126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4" topLeftCell="A5" activePane="bottomLeft" state="frozen"/>
      <selection pane="bottomLeft" activeCell="T1" sqref="T1:V65536"/>
      <pageMargins left="0.31496062992126" right="0.31496062992126" top="0.74803149606299202" bottom="0.74803149606299202" header="0.31496062992126" footer="0.31496062992126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 showPageBreaks="1">
      <pane ySplit="4" topLeftCell="A5" activePane="bottomLeft" state="frozen"/>
      <selection pane="bottomLeft" activeCell="C12" sqref="C12"/>
      <pageMargins left="0.11811023622047245" right="0.11811023622047245" top="0.74803149606299213" bottom="0.74803149606299213" header="0.31496062992125984" footer="0.31496062992125984"/>
      <pageSetup paperSize="9" scale="85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H14" sqref="H14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4" topLeftCell="A5" activePane="bottomLeft" state="frozen"/>
      <selection pane="bottomLeft" activeCell="C12" sqref="C12"/>
      <pageMargins left="0.11811023622047245" right="0.11811023622047245" top="0.74803149606299213" bottom="0.74803149606299213" header="0.31496062992125984" footer="0.31496062992125984"/>
      <pageSetup paperSize="9" scale="85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10">
      <selection activeCell="A3" sqref="A3:A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D12" sqref="D12"/>
      <pageMargins left="0.11811023622047245" right="0.11811023622047245" top="0.74803149606299213" bottom="0.74803149606299213" header="0.31496062992125984" footer="0.31496062992125984"/>
      <pageSetup paperSize="9" scale="80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ne xSplit="1" topLeftCell="S1" activePane="topRight" state="frozen"/>
      <selection pane="topRight" activeCell="W5" sqref="W5"/>
      <pageMargins left="0.31496062992126" right="0.31496062992126" top="0.74803149606299202" bottom="0.74803149606299202" header="0.31496062992126" footer="0.31496062992126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topLeftCell="D1">
      <pane ySplit="4" topLeftCell="A5" activePane="bottomLeft" state="frozen"/>
      <selection pane="bottomLeft" activeCell="Z12" sqref="Z12"/>
      <pageMargins left="0.31496062992126" right="0.31496062992126" top="0.74803149606299202" bottom="0.74803149606299202" header="0.31496062992126" footer="0.31496062992126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 hiddenColumns="1"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 hiddenColumns="1"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AA3A0536-23D6-4721-BE0F-F5A34CA985B7}">
      <pane xSplit="1" topLeftCell="AA1" activePane="topRight" state="frozen"/>
      <selection pane="topRight"/>
      <pageMargins left="0.15748031496062992" right="0.15748031496062992" top="0.74803149606299213" bottom="0.74803149606299213" header="0.31496062992125984" footer="0.31496062992125984"/>
      <pageSetup paperSize="8" scale="95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>
      <pane xSplit="1" topLeftCell="AA1" activePane="topRight" state="frozen"/>
      <selection pane="topRight"/>
      <pageMargins left="0.15748031496062992" right="0.15748031496062992" top="0.74803149606299213" bottom="0.74803149606299213" header="0.31496062992125984" footer="0.31496062992125984"/>
      <pageSetup paperSize="8" scale="95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A47:AE47"/>
    <mergeCell ref="A41:AE41"/>
    <mergeCell ref="A3:A4"/>
    <mergeCell ref="A39:AE39"/>
    <mergeCell ref="AC3:AE3"/>
    <mergeCell ref="Z3:AB3"/>
  </mergeCells>
  <phoneticPr fontId="27" type="noConversion"/>
  <hyperlinks>
    <hyperlink ref="AE2" location="'Листа табела'!A1" display="Листа табела"/>
  </hyperlinks>
  <pageMargins left="0.15748031496062992" right="0.15748031496062992" top="0.74803149606299213" bottom="0.74803149606299213" header="0.31496062992125984" footer="0.31496062992125984"/>
  <pageSetup paperSize="8" scale="95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57"/>
  <sheetViews>
    <sheetView topLeftCell="A38" zoomScale="130" zoomScaleNormal="100" workbookViewId="0">
      <selection activeCell="I52" sqref="I52"/>
    </sheetView>
  </sheetViews>
  <sheetFormatPr defaultColWidth="9.140625" defaultRowHeight="12" x14ac:dyDescent="0.2"/>
  <cols>
    <col min="1" max="1" width="9.85546875" style="2" customWidth="1"/>
    <col min="2" max="2" width="19" style="2" customWidth="1"/>
    <col min="3" max="3" width="10.42578125" style="2" customWidth="1"/>
    <col min="4" max="6" width="9.85546875" style="2" customWidth="1"/>
    <col min="7" max="7" width="9.85546875" style="4" customWidth="1"/>
    <col min="8" max="9" width="9.28515625" style="2" customWidth="1"/>
    <col min="10" max="10" width="11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ht="15.75" customHeight="1" x14ac:dyDescent="0.2">
      <c r="A1" s="63" t="s">
        <v>292</v>
      </c>
      <c r="B1" s="2"/>
      <c r="C1" s="2"/>
      <c r="D1" s="2"/>
      <c r="E1" s="2"/>
      <c r="F1" s="2"/>
      <c r="G1" s="2"/>
      <c r="H1" s="2"/>
      <c r="I1" s="2"/>
    </row>
    <row r="2" spans="1:12" ht="12" customHeight="1" thickBot="1" x14ac:dyDescent="0.25">
      <c r="B2" s="7"/>
      <c r="G2" s="2"/>
      <c r="J2" s="5" t="s">
        <v>1</v>
      </c>
      <c r="L2" s="2"/>
    </row>
    <row r="3" spans="1:12" ht="17.25" customHeight="1" thickTop="1" x14ac:dyDescent="0.2">
      <c r="A3" s="354"/>
      <c r="B3" s="355"/>
      <c r="C3" s="328" t="s">
        <v>6</v>
      </c>
      <c r="D3" s="331" t="s">
        <v>65</v>
      </c>
      <c r="E3" s="331"/>
      <c r="F3" s="331"/>
      <c r="G3" s="331"/>
      <c r="H3" s="331"/>
      <c r="I3" s="331"/>
      <c r="J3" s="332" t="s">
        <v>72</v>
      </c>
    </row>
    <row r="4" spans="1:12" ht="17.25" customHeight="1" x14ac:dyDescent="0.2">
      <c r="A4" s="356"/>
      <c r="B4" s="357"/>
      <c r="C4" s="352"/>
      <c r="D4" s="28" t="s">
        <v>66</v>
      </c>
      <c r="E4" s="28" t="s">
        <v>67</v>
      </c>
      <c r="F4" s="28" t="s">
        <v>68</v>
      </c>
      <c r="G4" s="28" t="s">
        <v>69</v>
      </c>
      <c r="H4" s="28" t="s">
        <v>70</v>
      </c>
      <c r="I4" s="28" t="s">
        <v>71</v>
      </c>
      <c r="J4" s="353"/>
    </row>
    <row r="5" spans="1:12" ht="18" customHeight="1" x14ac:dyDescent="0.2">
      <c r="A5" s="52" t="s">
        <v>123</v>
      </c>
      <c r="B5" s="35" t="s">
        <v>6</v>
      </c>
      <c r="C5" s="9">
        <v>45966</v>
      </c>
      <c r="D5" s="9">
        <v>12382</v>
      </c>
      <c r="E5" s="9">
        <v>10367</v>
      </c>
      <c r="F5" s="9">
        <v>9501</v>
      </c>
      <c r="G5" s="9">
        <v>5596</v>
      </c>
      <c r="H5" s="9">
        <v>393</v>
      </c>
      <c r="I5" s="9">
        <v>174</v>
      </c>
      <c r="J5" s="9">
        <v>7553</v>
      </c>
    </row>
    <row r="6" spans="1:12" ht="18" customHeight="1" x14ac:dyDescent="0.2">
      <c r="A6" s="52"/>
      <c r="B6" s="25" t="s">
        <v>73</v>
      </c>
      <c r="C6" s="9">
        <v>40861</v>
      </c>
      <c r="D6" s="9">
        <v>11569</v>
      </c>
      <c r="E6" s="9">
        <v>9454</v>
      </c>
      <c r="F6" s="9">
        <v>8403</v>
      </c>
      <c r="G6" s="9">
        <v>4575</v>
      </c>
      <c r="H6" s="9">
        <v>393</v>
      </c>
      <c r="I6" s="9">
        <v>174</v>
      </c>
      <c r="J6" s="9">
        <v>6293</v>
      </c>
    </row>
    <row r="7" spans="1:12" ht="18" customHeight="1" x14ac:dyDescent="0.2">
      <c r="A7" s="52"/>
      <c r="B7" s="27" t="s">
        <v>74</v>
      </c>
      <c r="C7" s="2">
        <v>6202</v>
      </c>
      <c r="D7" s="10">
        <v>4</v>
      </c>
      <c r="E7" s="10">
        <v>124</v>
      </c>
      <c r="F7" s="10">
        <v>294</v>
      </c>
      <c r="G7" s="10">
        <v>821</v>
      </c>
      <c r="H7" s="10">
        <v>393</v>
      </c>
      <c r="I7" s="10">
        <v>174</v>
      </c>
      <c r="J7" s="10">
        <v>4392</v>
      </c>
    </row>
    <row r="8" spans="1:12" ht="18" customHeight="1" x14ac:dyDescent="0.2">
      <c r="A8" s="52"/>
      <c r="B8" s="27" t="s">
        <v>75</v>
      </c>
      <c r="C8" s="10">
        <v>34659</v>
      </c>
      <c r="D8" s="10">
        <v>11565</v>
      </c>
      <c r="E8" s="10">
        <v>9330</v>
      </c>
      <c r="F8" s="10">
        <v>8109</v>
      </c>
      <c r="G8" s="10">
        <v>3754</v>
      </c>
      <c r="H8" s="10" t="s">
        <v>3</v>
      </c>
      <c r="I8" s="10" t="s">
        <v>3</v>
      </c>
      <c r="J8" s="10">
        <v>1901</v>
      </c>
    </row>
    <row r="9" spans="1:12" x14ac:dyDescent="0.2">
      <c r="A9" s="52"/>
      <c r="B9" s="27"/>
      <c r="C9" s="10"/>
      <c r="D9" s="10"/>
      <c r="E9" s="10"/>
      <c r="F9" s="10"/>
      <c r="G9" s="10"/>
      <c r="H9" s="10"/>
      <c r="I9" s="10"/>
      <c r="J9" s="10"/>
    </row>
    <row r="10" spans="1:12" ht="18" customHeight="1" x14ac:dyDescent="0.2">
      <c r="A10" s="211" t="s">
        <v>136</v>
      </c>
      <c r="B10" s="35" t="s">
        <v>6</v>
      </c>
      <c r="C10" s="2">
        <v>46547</v>
      </c>
      <c r="D10" s="2">
        <v>11390</v>
      </c>
      <c r="E10" s="2">
        <v>10854</v>
      </c>
      <c r="F10" s="2">
        <v>9123</v>
      </c>
      <c r="G10" s="2">
        <v>6745</v>
      </c>
      <c r="H10" s="2">
        <v>285</v>
      </c>
      <c r="I10" s="2">
        <v>184</v>
      </c>
      <c r="J10" s="2">
        <v>7966</v>
      </c>
    </row>
    <row r="11" spans="1:12" ht="18" customHeight="1" x14ac:dyDescent="0.2">
      <c r="A11" s="52"/>
      <c r="B11" s="25" t="s">
        <v>73</v>
      </c>
      <c r="C11" s="9">
        <v>40404</v>
      </c>
      <c r="D11" s="2">
        <v>9994</v>
      </c>
      <c r="E11" s="2">
        <v>9886</v>
      </c>
      <c r="F11" s="2">
        <v>7917</v>
      </c>
      <c r="G11" s="4">
        <v>5502</v>
      </c>
      <c r="H11" s="2">
        <v>285</v>
      </c>
      <c r="I11" s="2">
        <v>184</v>
      </c>
      <c r="J11" s="2">
        <v>6636</v>
      </c>
    </row>
    <row r="12" spans="1:12" ht="18" customHeight="1" x14ac:dyDescent="0.2">
      <c r="A12" s="52"/>
      <c r="B12" s="27" t="s">
        <v>74</v>
      </c>
      <c r="C12" s="2">
        <v>4392</v>
      </c>
      <c r="D12" s="8" t="s">
        <v>3</v>
      </c>
      <c r="E12" s="2">
        <v>29</v>
      </c>
      <c r="F12" s="2">
        <v>102</v>
      </c>
      <c r="G12" s="4">
        <v>626</v>
      </c>
      <c r="H12" s="2">
        <v>186</v>
      </c>
      <c r="I12" s="2">
        <v>184</v>
      </c>
      <c r="J12" s="2">
        <v>3265</v>
      </c>
    </row>
    <row r="13" spans="1:12" ht="18" customHeight="1" x14ac:dyDescent="0.2">
      <c r="A13" s="52"/>
      <c r="B13" s="27" t="s">
        <v>75</v>
      </c>
      <c r="C13" s="10">
        <v>36012</v>
      </c>
      <c r="D13" s="2">
        <v>9994</v>
      </c>
      <c r="E13" s="2">
        <v>9857</v>
      </c>
      <c r="F13" s="2">
        <v>7815</v>
      </c>
      <c r="G13" s="4">
        <v>4876</v>
      </c>
      <c r="H13" s="2">
        <v>99</v>
      </c>
      <c r="I13" s="8" t="s">
        <v>3</v>
      </c>
      <c r="J13" s="2">
        <v>3371</v>
      </c>
    </row>
    <row r="14" spans="1:12" x14ac:dyDescent="0.2">
      <c r="A14" s="52"/>
      <c r="B14" s="35"/>
      <c r="G14" s="2"/>
    </row>
    <row r="15" spans="1:12" ht="16.5" customHeight="1" x14ac:dyDescent="0.2">
      <c r="A15" s="211" t="s">
        <v>146</v>
      </c>
      <c r="B15" s="25" t="s">
        <v>6</v>
      </c>
      <c r="C15" s="52">
        <v>44720</v>
      </c>
      <c r="D15" s="52">
        <v>10478</v>
      </c>
      <c r="E15" s="52">
        <v>10177</v>
      </c>
      <c r="F15" s="52">
        <v>9029</v>
      </c>
      <c r="G15" s="62">
        <v>6080</v>
      </c>
      <c r="H15" s="52">
        <v>391</v>
      </c>
      <c r="I15" s="52">
        <v>213</v>
      </c>
      <c r="J15" s="52">
        <v>8352</v>
      </c>
    </row>
    <row r="16" spans="1:12" ht="16.5" customHeight="1" x14ac:dyDescent="0.2">
      <c r="A16" s="52"/>
      <c r="B16" s="27" t="s">
        <v>73</v>
      </c>
      <c r="C16" s="52">
        <v>38960</v>
      </c>
      <c r="D16" s="52">
        <v>9475</v>
      </c>
      <c r="E16" s="52">
        <v>8949</v>
      </c>
      <c r="F16" s="62">
        <v>7922</v>
      </c>
      <c r="G16" s="52">
        <v>5023</v>
      </c>
      <c r="H16" s="52">
        <v>391</v>
      </c>
      <c r="I16" s="52">
        <v>213</v>
      </c>
      <c r="J16" s="52">
        <v>6987</v>
      </c>
    </row>
    <row r="17" spans="1:10" ht="16.5" customHeight="1" x14ac:dyDescent="0.2">
      <c r="A17" s="52"/>
      <c r="B17" s="27" t="s">
        <v>74</v>
      </c>
      <c r="C17" s="52">
        <v>2923</v>
      </c>
      <c r="D17" s="51" t="s">
        <v>3</v>
      </c>
      <c r="E17" s="52">
        <v>27</v>
      </c>
      <c r="F17" s="52">
        <v>14</v>
      </c>
      <c r="G17" s="62">
        <v>226</v>
      </c>
      <c r="H17" s="52">
        <v>152</v>
      </c>
      <c r="I17" s="52">
        <v>152</v>
      </c>
      <c r="J17" s="52">
        <v>2352</v>
      </c>
    </row>
    <row r="18" spans="1:10" ht="16.5" customHeight="1" x14ac:dyDescent="0.2">
      <c r="A18" s="52"/>
      <c r="B18" s="35" t="s">
        <v>75</v>
      </c>
      <c r="C18" s="52">
        <v>36037</v>
      </c>
      <c r="D18" s="52">
        <v>9475</v>
      </c>
      <c r="E18" s="52">
        <v>8922</v>
      </c>
      <c r="F18" s="52">
        <v>7908</v>
      </c>
      <c r="G18" s="62">
        <v>4797</v>
      </c>
      <c r="H18" s="52">
        <v>239</v>
      </c>
      <c r="I18" s="52">
        <v>61</v>
      </c>
      <c r="J18" s="52">
        <v>4635</v>
      </c>
    </row>
    <row r="19" spans="1:10" x14ac:dyDescent="0.2">
      <c r="A19" s="52"/>
      <c r="B19" s="135"/>
      <c r="G19" s="2"/>
    </row>
    <row r="20" spans="1:10" ht="16.5" customHeight="1" x14ac:dyDescent="0.2">
      <c r="A20" s="211" t="s">
        <v>160</v>
      </c>
      <c r="B20" s="25" t="s">
        <v>6</v>
      </c>
      <c r="C20" s="52">
        <v>41988</v>
      </c>
      <c r="D20" s="4">
        <v>10529</v>
      </c>
      <c r="E20" s="2">
        <v>9029</v>
      </c>
      <c r="F20" s="2">
        <v>8284</v>
      </c>
      <c r="G20" s="2">
        <v>5574</v>
      </c>
      <c r="H20" s="2">
        <v>364</v>
      </c>
      <c r="I20" s="4">
        <v>279</v>
      </c>
      <c r="J20" s="2">
        <v>7929</v>
      </c>
    </row>
    <row r="21" spans="1:10" ht="16.5" customHeight="1" x14ac:dyDescent="0.2">
      <c r="B21" s="27" t="s">
        <v>73</v>
      </c>
      <c r="C21" s="52">
        <v>37342</v>
      </c>
      <c r="D21" s="2">
        <v>9699</v>
      </c>
      <c r="E21" s="52">
        <v>8124</v>
      </c>
      <c r="F21" s="62">
        <v>7201</v>
      </c>
      <c r="G21" s="52">
        <v>4828</v>
      </c>
      <c r="H21" s="52">
        <v>364</v>
      </c>
      <c r="I21" s="52">
        <v>279</v>
      </c>
      <c r="J21" s="52">
        <v>6847</v>
      </c>
    </row>
    <row r="22" spans="1:10" ht="16.5" customHeight="1" x14ac:dyDescent="0.2">
      <c r="B22" s="27" t="s">
        <v>74</v>
      </c>
      <c r="C22" s="52">
        <v>1899</v>
      </c>
      <c r="D22" s="51" t="s">
        <v>3</v>
      </c>
      <c r="E22" s="2">
        <v>10</v>
      </c>
      <c r="F22" s="2">
        <v>16</v>
      </c>
      <c r="G22" s="4">
        <v>107</v>
      </c>
      <c r="H22" s="2">
        <v>64</v>
      </c>
      <c r="I22" s="2">
        <v>130</v>
      </c>
      <c r="J22" s="2">
        <v>1572</v>
      </c>
    </row>
    <row r="23" spans="1:10" ht="16.5" customHeight="1" x14ac:dyDescent="0.2">
      <c r="B23" s="35" t="s">
        <v>75</v>
      </c>
      <c r="C23" s="52">
        <v>35443</v>
      </c>
      <c r="D23" s="2">
        <v>9699</v>
      </c>
      <c r="E23" s="2">
        <v>8114</v>
      </c>
      <c r="F23" s="2">
        <v>7185</v>
      </c>
      <c r="G23" s="4">
        <v>4721</v>
      </c>
      <c r="H23" s="2">
        <v>300</v>
      </c>
      <c r="I23" s="2">
        <v>149</v>
      </c>
      <c r="J23" s="2">
        <v>5275</v>
      </c>
    </row>
    <row r="24" spans="1:10" x14ac:dyDescent="0.2">
      <c r="B24" s="35"/>
    </row>
    <row r="25" spans="1:10" ht="15" customHeight="1" x14ac:dyDescent="0.2">
      <c r="A25" s="211" t="s">
        <v>213</v>
      </c>
      <c r="B25" s="25" t="s">
        <v>6</v>
      </c>
      <c r="C25" s="51">
        <v>39735</v>
      </c>
      <c r="D25" s="51">
        <v>9962</v>
      </c>
      <c r="E25" s="51">
        <v>9022</v>
      </c>
      <c r="F25" s="51">
        <v>7239</v>
      </c>
      <c r="G25" s="51">
        <v>5325</v>
      </c>
      <c r="H25" s="51">
        <v>292</v>
      </c>
      <c r="I25" s="51">
        <v>182</v>
      </c>
      <c r="J25" s="51">
        <v>7713</v>
      </c>
    </row>
    <row r="26" spans="1:10" ht="15" customHeight="1" x14ac:dyDescent="0.2">
      <c r="B26" s="27" t="s">
        <v>73</v>
      </c>
      <c r="C26" s="51">
        <f>SUM(C27:C28)</f>
        <v>35210</v>
      </c>
      <c r="D26" s="51">
        <f t="shared" ref="D26:J26" si="0">SUM(D27:D28)</f>
        <v>9248</v>
      </c>
      <c r="E26" s="51">
        <f t="shared" si="0"/>
        <v>8224</v>
      </c>
      <c r="F26" s="51">
        <f t="shared" si="0"/>
        <v>6374</v>
      </c>
      <c r="G26" s="51">
        <f t="shared" si="0"/>
        <v>4283</v>
      </c>
      <c r="H26" s="51">
        <f t="shared" si="0"/>
        <v>292</v>
      </c>
      <c r="I26" s="51">
        <f t="shared" si="0"/>
        <v>182</v>
      </c>
      <c r="J26" s="51">
        <f t="shared" si="0"/>
        <v>6607</v>
      </c>
    </row>
    <row r="27" spans="1:10" ht="15" customHeight="1" x14ac:dyDescent="0.2">
      <c r="B27" s="27" t="s">
        <v>74</v>
      </c>
      <c r="C27" s="51">
        <v>1137</v>
      </c>
      <c r="D27" s="51" t="s">
        <v>3</v>
      </c>
      <c r="E27" s="51">
        <v>12</v>
      </c>
      <c r="F27" s="51">
        <v>7</v>
      </c>
      <c r="G27" s="51">
        <v>21</v>
      </c>
      <c r="H27" s="51">
        <v>8</v>
      </c>
      <c r="I27" s="51">
        <v>58</v>
      </c>
      <c r="J27" s="51">
        <v>1031</v>
      </c>
    </row>
    <row r="28" spans="1:10" ht="15" customHeight="1" x14ac:dyDescent="0.2">
      <c r="B28" s="35" t="s">
        <v>75</v>
      </c>
      <c r="C28" s="51">
        <v>34073</v>
      </c>
      <c r="D28" s="51">
        <v>9248</v>
      </c>
      <c r="E28" s="51">
        <v>8212</v>
      </c>
      <c r="F28" s="51">
        <v>6367</v>
      </c>
      <c r="G28" s="51">
        <v>4262</v>
      </c>
      <c r="H28" s="51">
        <v>284</v>
      </c>
      <c r="I28" s="51">
        <v>124</v>
      </c>
      <c r="J28" s="51">
        <v>5576</v>
      </c>
    </row>
    <row r="29" spans="1:10" x14ac:dyDescent="0.2">
      <c r="B29" s="35"/>
    </row>
    <row r="30" spans="1:10" ht="15" customHeight="1" x14ac:dyDescent="0.2">
      <c r="A30" s="211" t="s">
        <v>238</v>
      </c>
      <c r="B30" s="25" t="s">
        <v>6</v>
      </c>
      <c r="C30" s="51">
        <v>37390</v>
      </c>
      <c r="D30" s="51">
        <v>9537</v>
      </c>
      <c r="E30" s="51">
        <v>8293</v>
      </c>
      <c r="F30" s="51">
        <v>7218</v>
      </c>
      <c r="G30" s="51">
        <v>4765</v>
      </c>
      <c r="H30" s="51">
        <v>292</v>
      </c>
      <c r="I30" s="51">
        <v>196</v>
      </c>
      <c r="J30" s="51">
        <v>7089</v>
      </c>
    </row>
    <row r="31" spans="1:10" ht="15" customHeight="1" x14ac:dyDescent="0.2">
      <c r="B31" s="27" t="s">
        <v>73</v>
      </c>
      <c r="C31" s="51">
        <v>33611</v>
      </c>
      <c r="D31" s="51">
        <v>8945</v>
      </c>
      <c r="E31" s="51">
        <v>7629</v>
      </c>
      <c r="F31" s="51">
        <v>6463</v>
      </c>
      <c r="G31" s="51">
        <v>3992</v>
      </c>
      <c r="H31" s="51">
        <v>292</v>
      </c>
      <c r="I31" s="51">
        <v>196</v>
      </c>
      <c r="J31" s="51">
        <v>6094</v>
      </c>
    </row>
    <row r="32" spans="1:10" ht="15" customHeight="1" x14ac:dyDescent="0.2">
      <c r="B32" s="27" t="s">
        <v>74</v>
      </c>
      <c r="C32" s="51">
        <v>780</v>
      </c>
      <c r="D32" s="8" t="s">
        <v>3</v>
      </c>
      <c r="E32" s="2">
        <v>5</v>
      </c>
      <c r="F32" s="2">
        <v>4</v>
      </c>
      <c r="G32" s="4">
        <v>11</v>
      </c>
      <c r="H32" s="2">
        <v>4</v>
      </c>
      <c r="I32" s="2">
        <v>15</v>
      </c>
      <c r="J32" s="2">
        <v>741</v>
      </c>
    </row>
    <row r="33" spans="1:10" ht="15" customHeight="1" x14ac:dyDescent="0.2">
      <c r="B33" s="35" t="s">
        <v>75</v>
      </c>
      <c r="C33" s="51">
        <v>32831</v>
      </c>
      <c r="D33" s="2">
        <v>8945</v>
      </c>
      <c r="E33" s="2">
        <v>7624</v>
      </c>
      <c r="F33" s="4">
        <v>6459</v>
      </c>
      <c r="G33" s="2">
        <v>3981</v>
      </c>
      <c r="H33" s="2">
        <v>288</v>
      </c>
      <c r="I33" s="2">
        <v>181</v>
      </c>
      <c r="J33" s="2">
        <v>5353</v>
      </c>
    </row>
    <row r="34" spans="1:10" x14ac:dyDescent="0.2">
      <c r="B34" s="35"/>
    </row>
    <row r="35" spans="1:10" ht="15" customHeight="1" x14ac:dyDescent="0.2">
      <c r="A35" s="211" t="s">
        <v>239</v>
      </c>
      <c r="B35" s="25" t="s">
        <v>6</v>
      </c>
      <c r="C35" s="51">
        <v>34792</v>
      </c>
      <c r="D35" s="2">
        <v>8287</v>
      </c>
      <c r="E35" s="2">
        <v>7778</v>
      </c>
      <c r="F35" s="2">
        <v>6776</v>
      </c>
      <c r="G35" s="2">
        <v>4630</v>
      </c>
      <c r="H35" s="4">
        <v>260</v>
      </c>
      <c r="I35" s="2">
        <v>189</v>
      </c>
      <c r="J35" s="2">
        <v>6872</v>
      </c>
    </row>
    <row r="36" spans="1:10" ht="15" customHeight="1" x14ac:dyDescent="0.2">
      <c r="B36" s="27" t="s">
        <v>73</v>
      </c>
      <c r="C36" s="2">
        <v>31461</v>
      </c>
      <c r="D36" s="2">
        <v>7825</v>
      </c>
      <c r="E36" s="2">
        <v>7208</v>
      </c>
      <c r="F36" s="2">
        <v>6102</v>
      </c>
      <c r="G36" s="4">
        <v>3952</v>
      </c>
      <c r="H36" s="2">
        <v>260</v>
      </c>
      <c r="I36" s="2">
        <v>189</v>
      </c>
      <c r="J36" s="2">
        <v>5925</v>
      </c>
    </row>
    <row r="37" spans="1:10" ht="15" customHeight="1" x14ac:dyDescent="0.2">
      <c r="B37" s="27" t="s">
        <v>74</v>
      </c>
      <c r="C37" s="51">
        <v>661</v>
      </c>
      <c r="D37" s="51" t="s">
        <v>3</v>
      </c>
      <c r="E37" s="2">
        <v>1</v>
      </c>
      <c r="F37" s="2">
        <v>3</v>
      </c>
      <c r="G37" s="4">
        <v>22</v>
      </c>
      <c r="H37" s="2">
        <v>3</v>
      </c>
      <c r="I37" s="2">
        <v>4</v>
      </c>
      <c r="J37" s="2">
        <v>628</v>
      </c>
    </row>
    <row r="38" spans="1:10" ht="15" customHeight="1" x14ac:dyDescent="0.2">
      <c r="B38" s="35" t="s">
        <v>75</v>
      </c>
      <c r="C38" s="51">
        <v>30800</v>
      </c>
      <c r="D38" s="2">
        <v>7825</v>
      </c>
      <c r="E38" s="2">
        <v>7207</v>
      </c>
      <c r="F38" s="2">
        <v>6099</v>
      </c>
      <c r="G38" s="2">
        <v>3930</v>
      </c>
      <c r="H38" s="4">
        <v>257</v>
      </c>
      <c r="I38" s="2">
        <v>185</v>
      </c>
      <c r="J38" s="2">
        <v>5297</v>
      </c>
    </row>
    <row r="39" spans="1:10" x14ac:dyDescent="0.2">
      <c r="B39" s="35"/>
      <c r="G39" s="2"/>
    </row>
    <row r="40" spans="1:10" ht="15" customHeight="1" x14ac:dyDescent="0.2">
      <c r="A40" s="211" t="s">
        <v>253</v>
      </c>
      <c r="B40" s="25" t="s">
        <v>6</v>
      </c>
      <c r="C40" s="51">
        <v>31850</v>
      </c>
      <c r="D40" s="8">
        <v>7504</v>
      </c>
      <c r="E40" s="8">
        <v>6794</v>
      </c>
      <c r="F40" s="8">
        <v>6342</v>
      </c>
      <c r="G40" s="8">
        <v>4452</v>
      </c>
      <c r="H40" s="12">
        <v>267</v>
      </c>
      <c r="I40" s="8">
        <v>152</v>
      </c>
      <c r="J40" s="8">
        <v>6339</v>
      </c>
    </row>
    <row r="41" spans="1:10" ht="15" customHeight="1" x14ac:dyDescent="0.2">
      <c r="B41" s="27" t="s">
        <v>73</v>
      </c>
      <c r="C41" s="8">
        <v>28843</v>
      </c>
      <c r="D41" s="8">
        <v>7068</v>
      </c>
      <c r="E41" s="8">
        <v>6327</v>
      </c>
      <c r="F41" s="8">
        <v>5759</v>
      </c>
      <c r="G41" s="12">
        <v>3825</v>
      </c>
      <c r="H41" s="8">
        <v>267</v>
      </c>
      <c r="I41" s="8">
        <v>152</v>
      </c>
      <c r="J41" s="8">
        <v>5445</v>
      </c>
    </row>
    <row r="42" spans="1:10" ht="15" customHeight="1" x14ac:dyDescent="0.2">
      <c r="B42" s="27" t="s">
        <v>74</v>
      </c>
      <c r="C42" s="51">
        <v>280</v>
      </c>
      <c r="D42" s="51" t="s">
        <v>3</v>
      </c>
      <c r="E42" s="8" t="s">
        <v>3</v>
      </c>
      <c r="F42" s="8">
        <v>5</v>
      </c>
      <c r="G42" s="12">
        <v>13</v>
      </c>
      <c r="H42" s="8" t="s">
        <v>3</v>
      </c>
      <c r="I42" s="8">
        <v>1</v>
      </c>
      <c r="J42" s="8">
        <v>261</v>
      </c>
    </row>
    <row r="43" spans="1:10" ht="15" customHeight="1" x14ac:dyDescent="0.2">
      <c r="B43" s="35" t="s">
        <v>75</v>
      </c>
      <c r="C43" s="51">
        <v>28563</v>
      </c>
      <c r="D43" s="8">
        <v>7068</v>
      </c>
      <c r="E43" s="8">
        <v>6327</v>
      </c>
      <c r="F43" s="8">
        <v>5754</v>
      </c>
      <c r="G43" s="8">
        <v>3812</v>
      </c>
      <c r="H43" s="12">
        <v>267</v>
      </c>
      <c r="I43" s="8">
        <v>151</v>
      </c>
      <c r="J43" s="8">
        <v>5184</v>
      </c>
    </row>
    <row r="44" spans="1:10" x14ac:dyDescent="0.2">
      <c r="B44" s="35"/>
    </row>
    <row r="45" spans="1:10" ht="17.25" customHeight="1" x14ac:dyDescent="0.2">
      <c r="A45" s="211" t="s">
        <v>260</v>
      </c>
      <c r="B45" s="25" t="s">
        <v>6</v>
      </c>
      <c r="C45" s="51">
        <v>29006</v>
      </c>
      <c r="D45" s="8">
        <v>6539</v>
      </c>
      <c r="E45" s="8">
        <v>6235</v>
      </c>
      <c r="F45" s="8">
        <v>5675</v>
      </c>
      <c r="G45" s="8">
        <v>4390</v>
      </c>
      <c r="H45" s="12">
        <v>310</v>
      </c>
      <c r="I45" s="8">
        <v>163</v>
      </c>
      <c r="J45" s="8">
        <v>5694</v>
      </c>
    </row>
    <row r="46" spans="1:10" ht="17.25" customHeight="1" x14ac:dyDescent="0.2">
      <c r="B46" s="27" t="s">
        <v>73</v>
      </c>
      <c r="C46" s="8">
        <v>26251</v>
      </c>
      <c r="D46" s="8">
        <v>6056</v>
      </c>
      <c r="E46" s="8">
        <v>5781</v>
      </c>
      <c r="F46" s="8">
        <v>5137</v>
      </c>
      <c r="G46" s="12">
        <v>3790</v>
      </c>
      <c r="H46" s="8">
        <v>310</v>
      </c>
      <c r="I46" s="8">
        <v>163</v>
      </c>
      <c r="J46" s="8">
        <v>5014</v>
      </c>
    </row>
    <row r="47" spans="1:10" ht="17.25" customHeight="1" x14ac:dyDescent="0.2">
      <c r="B47" s="27" t="s">
        <v>74</v>
      </c>
      <c r="C47" s="51">
        <v>149</v>
      </c>
      <c r="D47" s="51" t="s">
        <v>3</v>
      </c>
      <c r="E47" s="51" t="s">
        <v>3</v>
      </c>
      <c r="F47" s="51" t="s">
        <v>3</v>
      </c>
      <c r="G47" s="144" t="s">
        <v>3</v>
      </c>
      <c r="H47" s="51" t="s">
        <v>3</v>
      </c>
      <c r="I47" s="51" t="s">
        <v>3</v>
      </c>
      <c r="J47" s="51">
        <v>149</v>
      </c>
    </row>
    <row r="48" spans="1:10" ht="17.25" customHeight="1" x14ac:dyDescent="0.2">
      <c r="B48" s="35" t="s">
        <v>75</v>
      </c>
      <c r="C48" s="51">
        <v>26102</v>
      </c>
      <c r="D48" s="51">
        <v>6056</v>
      </c>
      <c r="E48" s="51">
        <v>5781</v>
      </c>
      <c r="F48" s="51">
        <v>5137</v>
      </c>
      <c r="G48" s="51">
        <v>3790</v>
      </c>
      <c r="H48" s="144">
        <v>310</v>
      </c>
      <c r="I48" s="51">
        <v>163</v>
      </c>
      <c r="J48" s="51">
        <v>4865</v>
      </c>
    </row>
    <row r="49" spans="1:10" x14ac:dyDescent="0.2">
      <c r="B49" s="35"/>
    </row>
    <row r="50" spans="1:10" ht="17.25" customHeight="1" x14ac:dyDescent="0.2">
      <c r="A50" s="211" t="s">
        <v>266</v>
      </c>
      <c r="B50" s="25" t="s">
        <v>6</v>
      </c>
      <c r="C50" s="51">
        <v>26980</v>
      </c>
      <c r="D50" s="8">
        <v>5944</v>
      </c>
      <c r="E50" s="8">
        <v>5688</v>
      </c>
      <c r="F50" s="8">
        <v>5229</v>
      </c>
      <c r="G50" s="12">
        <v>4006</v>
      </c>
      <c r="H50" s="8">
        <v>330</v>
      </c>
      <c r="I50" s="8">
        <v>221</v>
      </c>
      <c r="J50" s="8">
        <v>5562</v>
      </c>
    </row>
    <row r="51" spans="1:10" ht="17.25" customHeight="1" x14ac:dyDescent="0.2">
      <c r="B51" s="27" t="s">
        <v>73</v>
      </c>
      <c r="C51" s="8">
        <v>24188</v>
      </c>
      <c r="D51" s="2">
        <v>5405</v>
      </c>
      <c r="E51" s="2">
        <v>5250</v>
      </c>
      <c r="F51" s="2">
        <v>4788</v>
      </c>
      <c r="G51" s="4">
        <v>3487</v>
      </c>
      <c r="H51" s="2">
        <v>330</v>
      </c>
      <c r="I51" s="2">
        <v>221</v>
      </c>
      <c r="J51" s="2">
        <v>4707</v>
      </c>
    </row>
    <row r="52" spans="1:10" ht="17.25" customHeight="1" x14ac:dyDescent="0.2">
      <c r="B52" s="27" t="s">
        <v>74</v>
      </c>
      <c r="C52" s="51">
        <v>122</v>
      </c>
      <c r="D52" s="51" t="s">
        <v>3</v>
      </c>
      <c r="E52" s="51" t="s">
        <v>3</v>
      </c>
      <c r="F52" s="51" t="s">
        <v>3</v>
      </c>
      <c r="G52" s="144" t="s">
        <v>3</v>
      </c>
      <c r="H52" s="51" t="s">
        <v>3</v>
      </c>
      <c r="I52" s="51" t="s">
        <v>3</v>
      </c>
      <c r="J52" s="51">
        <v>122</v>
      </c>
    </row>
    <row r="53" spans="1:10" ht="17.25" customHeight="1" x14ac:dyDescent="0.2">
      <c r="B53" s="35" t="s">
        <v>75</v>
      </c>
      <c r="C53" s="51">
        <v>24066</v>
      </c>
      <c r="D53" s="51">
        <v>5405</v>
      </c>
      <c r="E53" s="51">
        <v>5250</v>
      </c>
      <c r="F53" s="51">
        <v>4788</v>
      </c>
      <c r="G53" s="51">
        <v>3487</v>
      </c>
      <c r="H53" s="144">
        <v>330</v>
      </c>
      <c r="I53" s="51">
        <v>221</v>
      </c>
      <c r="J53" s="51">
        <v>4585</v>
      </c>
    </row>
    <row r="55" spans="1:10" x14ac:dyDescent="0.2">
      <c r="G55" s="2"/>
    </row>
    <row r="56" spans="1:10" x14ac:dyDescent="0.2">
      <c r="G56" s="2"/>
    </row>
    <row r="57" spans="1:10" x14ac:dyDescent="0.2">
      <c r="G57" s="2"/>
    </row>
  </sheetData>
  <customSheetViews>
    <customSheetView guid="{C1909EBA-E690-4D0B-8D7C-7B33BE164461}" scale="130" showPageBreaks="1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30" showPageBreaks="1" topLeftCell="A22">
      <selection activeCell="C50" sqref="C5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30" topLeftCell="A22">
      <selection activeCell="C50" sqref="C5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1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cale="130" showPageBreaks="1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 showPageBreaks="1">
      <pane ySplit="4" topLeftCell="A32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130">
      <pane ySplit="4" topLeftCell="A11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 showPageBreaks="1">
      <pane ySplit="4" topLeftCell="A5" activePane="bottomLeft" state="frozen"/>
      <selection pane="bottomLeft" activeCell="C17" sqref="C17"/>
      <rowBreaks count="3" manualBreakCount="3">
        <brk id="28" max="16383" man="1"/>
        <brk id="29" max="16383" man="1"/>
        <brk id="64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4" topLeftCell="A5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cale="130" showPageBreaks="1">
      <pane ySplit="4" topLeftCell="A5" activePane="bottomLeft" state="frozen"/>
      <selection pane="bottomLeft" activeCell="C17" sqref="C17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10">
      <pane ySplit="4" topLeftCell="A14" activePane="bottomLeft" state="frozen"/>
      <selection pane="bottomLeft" activeCell="C30" sqref="C30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J2" sqref="J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30">
      <pane ySplit="4" topLeftCell="A38" activePane="bottomLeft" state="frozen"/>
      <selection pane="bottomLeft" activeCell="C40" sqref="C40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cale="130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1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1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AA3A0536-23D6-4721-BE0F-F5A34CA985B7}" scale="130"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 scale="130"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D3:I3"/>
    <mergeCell ref="C3:C4"/>
    <mergeCell ref="J3:J4"/>
    <mergeCell ref="A3:B4"/>
  </mergeCells>
  <phoneticPr fontId="27" type="noConversion"/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F58"/>
  <sheetViews>
    <sheetView zoomScaleNormal="100" workbookViewId="0">
      <pane ySplit="5" topLeftCell="A6" activePane="bottomLeft" state="frozen"/>
      <selection pane="bottomLeft" activeCell="B8" sqref="B8"/>
    </sheetView>
  </sheetViews>
  <sheetFormatPr defaultColWidth="9.140625" defaultRowHeight="12" x14ac:dyDescent="0.2"/>
  <cols>
    <col min="1" max="1" width="21.85546875" style="52" customWidth="1"/>
    <col min="2" max="6" width="7.42578125" style="281" customWidth="1"/>
    <col min="7" max="7" width="7.42578125" style="282" customWidth="1"/>
    <col min="8" max="11" width="7.42578125" style="281" customWidth="1"/>
    <col min="12" max="12" width="7.42578125" style="282" customWidth="1"/>
    <col min="13" max="17" width="7.42578125" style="281" customWidth="1"/>
    <col min="18" max="18" width="9.140625" style="62"/>
    <col min="19" max="16384" width="9.140625" style="52"/>
  </cols>
  <sheetData>
    <row r="1" spans="1:32" s="108" customFormat="1" x14ac:dyDescent="0.2">
      <c r="A1" s="97" t="s">
        <v>291</v>
      </c>
      <c r="B1" s="277"/>
      <c r="C1" s="277"/>
      <c r="D1" s="277"/>
      <c r="E1" s="277"/>
      <c r="F1" s="277"/>
      <c r="G1" s="277"/>
      <c r="H1" s="277"/>
      <c r="I1" s="277"/>
      <c r="J1" s="277"/>
      <c r="K1" s="278"/>
      <c r="L1" s="278"/>
      <c r="M1" s="278"/>
      <c r="N1" s="278"/>
      <c r="O1" s="278"/>
      <c r="P1" s="278"/>
      <c r="Q1" s="278"/>
      <c r="R1" s="272"/>
    </row>
    <row r="2" spans="1:32" ht="15" customHeight="1" thickBot="1" x14ac:dyDescent="0.25">
      <c r="A2" s="98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52" t="s">
        <v>1</v>
      </c>
    </row>
    <row r="3" spans="1:32" ht="18.75" customHeight="1" thickTop="1" x14ac:dyDescent="0.2">
      <c r="A3" s="365" t="s">
        <v>144</v>
      </c>
      <c r="B3" s="358" t="s">
        <v>6</v>
      </c>
      <c r="C3" s="359"/>
      <c r="D3" s="368" t="s">
        <v>65</v>
      </c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58" t="s">
        <v>72</v>
      </c>
      <c r="Q3" s="359"/>
    </row>
    <row r="4" spans="1:32" ht="18.75" customHeight="1" x14ac:dyDescent="0.2">
      <c r="A4" s="366"/>
      <c r="B4" s="360"/>
      <c r="C4" s="361"/>
      <c r="D4" s="362" t="s">
        <v>66</v>
      </c>
      <c r="E4" s="363"/>
      <c r="F4" s="362" t="s">
        <v>67</v>
      </c>
      <c r="G4" s="363"/>
      <c r="H4" s="362" t="s">
        <v>68</v>
      </c>
      <c r="I4" s="363"/>
      <c r="J4" s="362" t="s">
        <v>69</v>
      </c>
      <c r="K4" s="363"/>
      <c r="L4" s="362" t="s">
        <v>70</v>
      </c>
      <c r="M4" s="363"/>
      <c r="N4" s="362" t="s">
        <v>71</v>
      </c>
      <c r="O4" s="364"/>
      <c r="P4" s="360"/>
      <c r="Q4" s="361"/>
    </row>
    <row r="5" spans="1:32" ht="18.75" customHeight="1" x14ac:dyDescent="0.2">
      <c r="A5" s="367"/>
      <c r="B5" s="250" t="s">
        <v>46</v>
      </c>
      <c r="C5" s="250" t="s">
        <v>32</v>
      </c>
      <c r="D5" s="250" t="s">
        <v>46</v>
      </c>
      <c r="E5" s="250" t="s">
        <v>32</v>
      </c>
      <c r="F5" s="250" t="s">
        <v>46</v>
      </c>
      <c r="G5" s="250" t="s">
        <v>32</v>
      </c>
      <c r="H5" s="250" t="s">
        <v>46</v>
      </c>
      <c r="I5" s="250" t="s">
        <v>32</v>
      </c>
      <c r="J5" s="250" t="s">
        <v>46</v>
      </c>
      <c r="K5" s="250" t="s">
        <v>32</v>
      </c>
      <c r="L5" s="250" t="s">
        <v>46</v>
      </c>
      <c r="M5" s="250" t="s">
        <v>32</v>
      </c>
      <c r="N5" s="250" t="s">
        <v>46</v>
      </c>
      <c r="O5" s="250" t="s">
        <v>32</v>
      </c>
      <c r="P5" s="250" t="s">
        <v>46</v>
      </c>
      <c r="Q5" s="251" t="s">
        <v>32</v>
      </c>
    </row>
    <row r="6" spans="1:32" ht="18.75" customHeight="1" x14ac:dyDescent="0.2">
      <c r="A6" s="99" t="s">
        <v>0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</row>
    <row r="7" spans="1:32" ht="15" customHeight="1" x14ac:dyDescent="0.2">
      <c r="A7" s="100" t="s">
        <v>6</v>
      </c>
      <c r="B7" s="311">
        <v>26980</v>
      </c>
      <c r="C7" s="287">
        <v>15878</v>
      </c>
      <c r="D7" s="287">
        <v>5944</v>
      </c>
      <c r="E7" s="287">
        <v>3302</v>
      </c>
      <c r="F7" s="287">
        <v>5688</v>
      </c>
      <c r="G7" s="288">
        <v>3395</v>
      </c>
      <c r="H7" s="288">
        <v>5229</v>
      </c>
      <c r="I7" s="288">
        <v>3115</v>
      </c>
      <c r="J7" s="288">
        <v>4006</v>
      </c>
      <c r="K7" s="288">
        <v>2375</v>
      </c>
      <c r="L7" s="288">
        <v>330</v>
      </c>
      <c r="M7" s="288">
        <v>242</v>
      </c>
      <c r="N7" s="288">
        <v>221</v>
      </c>
      <c r="O7" s="287">
        <v>147</v>
      </c>
      <c r="P7" s="287">
        <v>5562</v>
      </c>
      <c r="Q7" s="287">
        <v>3302</v>
      </c>
      <c r="S7" s="62"/>
      <c r="T7" s="62"/>
    </row>
    <row r="8" spans="1:32" ht="15" customHeight="1" x14ac:dyDescent="0.2">
      <c r="A8" s="100" t="s">
        <v>74</v>
      </c>
      <c r="B8" s="312">
        <v>129</v>
      </c>
      <c r="C8" s="155">
        <v>81</v>
      </c>
      <c r="D8" s="155" t="s">
        <v>3</v>
      </c>
      <c r="E8" s="155" t="s">
        <v>3</v>
      </c>
      <c r="F8" s="155" t="s">
        <v>3</v>
      </c>
      <c r="G8" s="155" t="s">
        <v>3</v>
      </c>
      <c r="H8" s="155" t="s">
        <v>3</v>
      </c>
      <c r="I8" s="155" t="s">
        <v>3</v>
      </c>
      <c r="J8" s="155" t="s">
        <v>3</v>
      </c>
      <c r="K8" s="155" t="s">
        <v>3</v>
      </c>
      <c r="L8" s="155" t="s">
        <v>3</v>
      </c>
      <c r="M8" s="155" t="s">
        <v>3</v>
      </c>
      <c r="N8" s="155" t="s">
        <v>3</v>
      </c>
      <c r="O8" s="155" t="s">
        <v>3</v>
      </c>
      <c r="P8" s="155">
        <v>129</v>
      </c>
      <c r="Q8" s="155">
        <v>81</v>
      </c>
      <c r="S8" s="62"/>
      <c r="T8" s="62"/>
      <c r="W8" s="62"/>
      <c r="X8" s="62"/>
      <c r="Y8" s="62"/>
      <c r="Z8" s="62"/>
      <c r="AA8" s="62"/>
      <c r="AB8" s="62"/>
      <c r="AC8" s="62"/>
      <c r="AD8" s="62"/>
      <c r="AE8" s="62"/>
      <c r="AF8" s="62"/>
    </row>
    <row r="9" spans="1:32" ht="15" customHeight="1" x14ac:dyDescent="0.2">
      <c r="A9" s="101" t="s">
        <v>64</v>
      </c>
      <c r="B9" s="313">
        <v>122</v>
      </c>
      <c r="C9" s="78">
        <v>80</v>
      </c>
      <c r="D9" s="78" t="s">
        <v>3</v>
      </c>
      <c r="E9" s="78" t="s">
        <v>3</v>
      </c>
      <c r="F9" s="78" t="s">
        <v>3</v>
      </c>
      <c r="G9" s="78" t="s">
        <v>3</v>
      </c>
      <c r="H9" s="78" t="s">
        <v>3</v>
      </c>
      <c r="I9" s="78" t="s">
        <v>3</v>
      </c>
      <c r="J9" s="78" t="s">
        <v>3</v>
      </c>
      <c r="K9" s="78" t="s">
        <v>3</v>
      </c>
      <c r="L9" s="78" t="s">
        <v>3</v>
      </c>
      <c r="M9" s="78" t="s">
        <v>3</v>
      </c>
      <c r="N9" s="78" t="s">
        <v>3</v>
      </c>
      <c r="O9" s="78" t="s">
        <v>3</v>
      </c>
      <c r="P9" s="78">
        <v>122</v>
      </c>
      <c r="Q9" s="78">
        <v>80</v>
      </c>
      <c r="S9" s="62"/>
      <c r="T9" s="62"/>
    </row>
    <row r="10" spans="1:32" ht="15" customHeight="1" x14ac:dyDescent="0.2">
      <c r="A10" s="101" t="s">
        <v>76</v>
      </c>
      <c r="B10" s="313">
        <v>7</v>
      </c>
      <c r="C10" s="78">
        <v>1</v>
      </c>
      <c r="D10" s="78" t="s">
        <v>3</v>
      </c>
      <c r="E10" s="78" t="s">
        <v>3</v>
      </c>
      <c r="F10" s="78" t="s">
        <v>3</v>
      </c>
      <c r="G10" s="78" t="s">
        <v>3</v>
      </c>
      <c r="H10" s="78" t="s">
        <v>3</v>
      </c>
      <c r="I10" s="78" t="s">
        <v>3</v>
      </c>
      <c r="J10" s="78" t="s">
        <v>3</v>
      </c>
      <c r="K10" s="78" t="s">
        <v>3</v>
      </c>
      <c r="L10" s="78" t="s">
        <v>3</v>
      </c>
      <c r="M10" s="78" t="s">
        <v>3</v>
      </c>
      <c r="N10" s="78" t="s">
        <v>3</v>
      </c>
      <c r="O10" s="78" t="s">
        <v>3</v>
      </c>
      <c r="P10" s="78">
        <v>7</v>
      </c>
      <c r="Q10" s="78">
        <v>1</v>
      </c>
      <c r="S10" s="62"/>
      <c r="T10" s="62"/>
    </row>
    <row r="11" spans="1:32" ht="15" customHeight="1" x14ac:dyDescent="0.2">
      <c r="A11" s="100" t="s">
        <v>75</v>
      </c>
      <c r="B11" s="313">
        <v>26851</v>
      </c>
      <c r="C11" s="78">
        <v>15797</v>
      </c>
      <c r="D11" s="78">
        <v>5944</v>
      </c>
      <c r="E11" s="78">
        <v>3302</v>
      </c>
      <c r="F11" s="78">
        <v>5688</v>
      </c>
      <c r="G11" s="78">
        <v>3395</v>
      </c>
      <c r="H11" s="78">
        <v>5229</v>
      </c>
      <c r="I11" s="78">
        <v>3115</v>
      </c>
      <c r="J11" s="78">
        <v>4006</v>
      </c>
      <c r="K11" s="78">
        <v>2375</v>
      </c>
      <c r="L11" s="78">
        <v>330</v>
      </c>
      <c r="M11" s="78">
        <v>242</v>
      </c>
      <c r="N11" s="78">
        <v>221</v>
      </c>
      <c r="O11" s="78">
        <v>147</v>
      </c>
      <c r="P11" s="78">
        <v>5433</v>
      </c>
      <c r="Q11" s="78">
        <v>3221</v>
      </c>
      <c r="S11" s="62"/>
      <c r="T11" s="62"/>
    </row>
    <row r="12" spans="1:32" ht="15" customHeight="1" x14ac:dyDescent="0.2">
      <c r="A12" s="101" t="s">
        <v>64</v>
      </c>
      <c r="B12" s="313">
        <v>24066</v>
      </c>
      <c r="C12" s="78">
        <v>14356</v>
      </c>
      <c r="D12" s="78">
        <v>5405</v>
      </c>
      <c r="E12" s="78">
        <v>3054</v>
      </c>
      <c r="F12" s="78">
        <v>5250</v>
      </c>
      <c r="G12" s="78">
        <v>3167</v>
      </c>
      <c r="H12" s="78">
        <v>4788</v>
      </c>
      <c r="I12" s="78">
        <v>2883</v>
      </c>
      <c r="J12" s="78">
        <v>3487</v>
      </c>
      <c r="K12" s="78">
        <v>2091</v>
      </c>
      <c r="L12" s="78">
        <v>330</v>
      </c>
      <c r="M12" s="78">
        <v>242</v>
      </c>
      <c r="N12" s="78">
        <v>221</v>
      </c>
      <c r="O12" s="78">
        <v>147</v>
      </c>
      <c r="P12" s="78">
        <v>4585</v>
      </c>
      <c r="Q12" s="78">
        <v>2772</v>
      </c>
      <c r="S12" s="62"/>
      <c r="T12" s="62"/>
    </row>
    <row r="13" spans="1:32" ht="15" customHeight="1" x14ac:dyDescent="0.2">
      <c r="A13" s="101" t="s">
        <v>76</v>
      </c>
      <c r="B13" s="313">
        <v>2785</v>
      </c>
      <c r="C13" s="78">
        <v>1441</v>
      </c>
      <c r="D13" s="78">
        <v>539</v>
      </c>
      <c r="E13" s="78">
        <v>248</v>
      </c>
      <c r="F13" s="78">
        <v>438</v>
      </c>
      <c r="G13" s="78">
        <v>228</v>
      </c>
      <c r="H13" s="78">
        <v>441</v>
      </c>
      <c r="I13" s="78">
        <v>232</v>
      </c>
      <c r="J13" s="78">
        <v>519</v>
      </c>
      <c r="K13" s="78">
        <v>284</v>
      </c>
      <c r="L13" s="78" t="s">
        <v>3</v>
      </c>
      <c r="M13" s="78" t="s">
        <v>3</v>
      </c>
      <c r="N13" s="78" t="s">
        <v>3</v>
      </c>
      <c r="O13" s="78" t="s">
        <v>3</v>
      </c>
      <c r="P13" s="78">
        <v>848</v>
      </c>
      <c r="Q13" s="78">
        <v>449</v>
      </c>
      <c r="S13" s="62"/>
      <c r="T13" s="62"/>
    </row>
    <row r="14" spans="1:32" ht="18" customHeight="1" x14ac:dyDescent="0.2">
      <c r="B14" s="314"/>
      <c r="C14" s="314"/>
      <c r="D14" s="314"/>
      <c r="E14" s="314"/>
      <c r="F14" s="314"/>
      <c r="G14" s="314"/>
      <c r="H14" s="317" t="s">
        <v>77</v>
      </c>
      <c r="I14" s="314"/>
      <c r="J14" s="314"/>
      <c r="K14" s="314"/>
      <c r="L14" s="314"/>
      <c r="M14" s="314"/>
      <c r="N14" s="314"/>
      <c r="O14" s="314"/>
      <c r="P14" s="314"/>
      <c r="Q14" s="314"/>
      <c r="S14" s="62"/>
      <c r="T14" s="62"/>
    </row>
    <row r="15" spans="1:32" ht="15" customHeight="1" x14ac:dyDescent="0.2">
      <c r="A15" s="100" t="s">
        <v>6</v>
      </c>
      <c r="B15" s="287">
        <v>3087</v>
      </c>
      <c r="C15" s="287">
        <v>1905</v>
      </c>
      <c r="D15" s="287">
        <v>3020</v>
      </c>
      <c r="E15" s="287">
        <v>1857</v>
      </c>
      <c r="F15" s="287">
        <v>67</v>
      </c>
      <c r="G15" s="287">
        <v>48</v>
      </c>
      <c r="H15" s="287" t="s">
        <v>3</v>
      </c>
      <c r="I15" s="287" t="s">
        <v>3</v>
      </c>
      <c r="J15" s="287" t="s">
        <v>3</v>
      </c>
      <c r="K15" s="287" t="s">
        <v>3</v>
      </c>
      <c r="L15" s="287" t="s">
        <v>3</v>
      </c>
      <c r="M15" s="287" t="s">
        <v>3</v>
      </c>
      <c r="N15" s="287" t="s">
        <v>3</v>
      </c>
      <c r="O15" s="287" t="s">
        <v>3</v>
      </c>
      <c r="P15" s="287" t="s">
        <v>3</v>
      </c>
      <c r="Q15" s="287" t="s">
        <v>3</v>
      </c>
      <c r="S15" s="62"/>
      <c r="T15" s="62"/>
    </row>
    <row r="16" spans="1:32" ht="15" customHeight="1" x14ac:dyDescent="0.2">
      <c r="A16" s="100" t="s">
        <v>74</v>
      </c>
      <c r="B16" s="155" t="s">
        <v>3</v>
      </c>
      <c r="C16" s="155" t="s">
        <v>3</v>
      </c>
      <c r="D16" s="155" t="s">
        <v>3</v>
      </c>
      <c r="E16" s="155" t="s">
        <v>3</v>
      </c>
      <c r="F16" s="155" t="s">
        <v>3</v>
      </c>
      <c r="G16" s="155" t="s">
        <v>3</v>
      </c>
      <c r="H16" s="155" t="s">
        <v>3</v>
      </c>
      <c r="I16" s="155" t="s">
        <v>3</v>
      </c>
      <c r="J16" s="155" t="s">
        <v>3</v>
      </c>
      <c r="K16" s="155" t="s">
        <v>3</v>
      </c>
      <c r="L16" s="155" t="s">
        <v>3</v>
      </c>
      <c r="M16" s="155" t="s">
        <v>3</v>
      </c>
      <c r="N16" s="155" t="s">
        <v>3</v>
      </c>
      <c r="O16" s="155" t="s">
        <v>3</v>
      </c>
      <c r="P16" s="155" t="s">
        <v>3</v>
      </c>
      <c r="Q16" s="155" t="s">
        <v>3</v>
      </c>
      <c r="S16" s="62"/>
      <c r="T16" s="62"/>
    </row>
    <row r="17" spans="1:20" ht="15" customHeight="1" x14ac:dyDescent="0.2">
      <c r="A17" s="101" t="s">
        <v>64</v>
      </c>
      <c r="B17" s="77" t="s">
        <v>3</v>
      </c>
      <c r="C17" s="77" t="s">
        <v>3</v>
      </c>
      <c r="D17" s="77" t="s">
        <v>3</v>
      </c>
      <c r="E17" s="77" t="s">
        <v>3</v>
      </c>
      <c r="F17" s="77" t="s">
        <v>3</v>
      </c>
      <c r="G17" s="77" t="s">
        <v>3</v>
      </c>
      <c r="H17" s="77" t="s">
        <v>3</v>
      </c>
      <c r="I17" s="77" t="s">
        <v>3</v>
      </c>
      <c r="J17" s="77" t="s">
        <v>3</v>
      </c>
      <c r="K17" s="77" t="s">
        <v>3</v>
      </c>
      <c r="L17" s="77" t="s">
        <v>3</v>
      </c>
      <c r="M17" s="77" t="s">
        <v>3</v>
      </c>
      <c r="N17" s="77" t="s">
        <v>3</v>
      </c>
      <c r="O17" s="77" t="s">
        <v>3</v>
      </c>
      <c r="P17" s="78" t="s">
        <v>3</v>
      </c>
      <c r="Q17" s="78" t="s">
        <v>3</v>
      </c>
      <c r="S17" s="62"/>
      <c r="T17" s="62"/>
    </row>
    <row r="18" spans="1:20" ht="15" customHeight="1" x14ac:dyDescent="0.2">
      <c r="A18" s="101" t="s">
        <v>76</v>
      </c>
      <c r="B18" s="77" t="s">
        <v>3</v>
      </c>
      <c r="C18" s="77" t="s">
        <v>3</v>
      </c>
      <c r="D18" s="77" t="s">
        <v>3</v>
      </c>
      <c r="E18" s="77" t="s">
        <v>3</v>
      </c>
      <c r="F18" s="77" t="s">
        <v>3</v>
      </c>
      <c r="G18" s="77" t="s">
        <v>3</v>
      </c>
      <c r="H18" s="77" t="s">
        <v>3</v>
      </c>
      <c r="I18" s="77" t="s">
        <v>3</v>
      </c>
      <c r="J18" s="77" t="s">
        <v>3</v>
      </c>
      <c r="K18" s="77" t="s">
        <v>3</v>
      </c>
      <c r="L18" s="77" t="s">
        <v>3</v>
      </c>
      <c r="M18" s="77" t="s">
        <v>3</v>
      </c>
      <c r="N18" s="77" t="s">
        <v>3</v>
      </c>
      <c r="O18" s="77" t="s">
        <v>3</v>
      </c>
      <c r="P18" s="78" t="s">
        <v>3</v>
      </c>
      <c r="Q18" s="78" t="s">
        <v>3</v>
      </c>
      <c r="S18" s="62"/>
      <c r="T18" s="62"/>
    </row>
    <row r="19" spans="1:20" ht="15" customHeight="1" x14ac:dyDescent="0.2">
      <c r="A19" s="100" t="s">
        <v>75</v>
      </c>
      <c r="B19" s="78">
        <v>3087</v>
      </c>
      <c r="C19" s="78">
        <v>1905</v>
      </c>
      <c r="D19" s="78">
        <v>3020</v>
      </c>
      <c r="E19" s="78">
        <v>1857</v>
      </c>
      <c r="F19" s="78">
        <v>67</v>
      </c>
      <c r="G19" s="78">
        <v>48</v>
      </c>
      <c r="H19" s="78" t="s">
        <v>3</v>
      </c>
      <c r="I19" s="78" t="s">
        <v>3</v>
      </c>
      <c r="J19" s="78" t="s">
        <v>3</v>
      </c>
      <c r="K19" s="78" t="s">
        <v>3</v>
      </c>
      <c r="L19" s="78" t="s">
        <v>3</v>
      </c>
      <c r="M19" s="78" t="s">
        <v>3</v>
      </c>
      <c r="N19" s="78" t="s">
        <v>3</v>
      </c>
      <c r="O19" s="78" t="s">
        <v>3</v>
      </c>
      <c r="P19" s="78" t="s">
        <v>3</v>
      </c>
      <c r="Q19" s="78" t="s">
        <v>3</v>
      </c>
      <c r="S19" s="62"/>
      <c r="T19" s="62"/>
    </row>
    <row r="20" spans="1:20" ht="15" customHeight="1" x14ac:dyDescent="0.2">
      <c r="A20" s="101" t="s">
        <v>64</v>
      </c>
      <c r="B20" s="78">
        <v>3001</v>
      </c>
      <c r="C20" s="78">
        <v>1866</v>
      </c>
      <c r="D20" s="78">
        <v>2935</v>
      </c>
      <c r="E20" s="78">
        <v>1819</v>
      </c>
      <c r="F20" s="78">
        <v>66</v>
      </c>
      <c r="G20" s="78">
        <v>47</v>
      </c>
      <c r="H20" s="78" t="s">
        <v>3</v>
      </c>
      <c r="I20" s="78" t="s">
        <v>3</v>
      </c>
      <c r="J20" s="78" t="s">
        <v>3</v>
      </c>
      <c r="K20" s="78" t="s">
        <v>3</v>
      </c>
      <c r="L20" s="78" t="s">
        <v>3</v>
      </c>
      <c r="M20" s="78" t="s">
        <v>3</v>
      </c>
      <c r="N20" s="78" t="s">
        <v>3</v>
      </c>
      <c r="O20" s="78" t="s">
        <v>3</v>
      </c>
      <c r="P20" s="78" t="s">
        <v>3</v>
      </c>
      <c r="Q20" s="78" t="s">
        <v>3</v>
      </c>
      <c r="S20" s="62"/>
      <c r="T20" s="62"/>
    </row>
    <row r="21" spans="1:20" ht="15" customHeight="1" x14ac:dyDescent="0.2">
      <c r="A21" s="101" t="s">
        <v>76</v>
      </c>
      <c r="B21" s="78">
        <v>86</v>
      </c>
      <c r="C21" s="78">
        <v>39</v>
      </c>
      <c r="D21" s="78">
        <v>85</v>
      </c>
      <c r="E21" s="78">
        <v>38</v>
      </c>
      <c r="F21" s="78">
        <v>1</v>
      </c>
      <c r="G21" s="78">
        <v>1</v>
      </c>
      <c r="H21" s="78" t="s">
        <v>3</v>
      </c>
      <c r="I21" s="78" t="s">
        <v>3</v>
      </c>
      <c r="J21" s="78" t="s">
        <v>3</v>
      </c>
      <c r="K21" s="78" t="s">
        <v>3</v>
      </c>
      <c r="L21" s="78" t="s">
        <v>3</v>
      </c>
      <c r="M21" s="78" t="s">
        <v>3</v>
      </c>
      <c r="N21" s="78" t="s">
        <v>3</v>
      </c>
      <c r="O21" s="78" t="s">
        <v>3</v>
      </c>
      <c r="P21" s="78" t="s">
        <v>3</v>
      </c>
      <c r="Q21" s="78" t="s">
        <v>3</v>
      </c>
      <c r="S21" s="62"/>
      <c r="T21" s="62"/>
    </row>
    <row r="22" spans="1:20" ht="18" customHeight="1" x14ac:dyDescent="0.2">
      <c r="B22" s="314"/>
      <c r="C22" s="314"/>
      <c r="D22" s="314"/>
      <c r="E22" s="314"/>
      <c r="F22" s="314"/>
      <c r="G22" s="314"/>
      <c r="H22" s="102" t="s">
        <v>78</v>
      </c>
      <c r="I22" s="314"/>
      <c r="J22" s="314"/>
      <c r="K22" s="314"/>
      <c r="L22" s="314"/>
      <c r="M22" s="314"/>
      <c r="N22" s="314"/>
      <c r="O22" s="314"/>
      <c r="P22" s="314"/>
      <c r="Q22" s="314"/>
      <c r="S22" s="62"/>
      <c r="T22" s="62"/>
    </row>
    <row r="23" spans="1:20" ht="15" customHeight="1" x14ac:dyDescent="0.2">
      <c r="A23" s="100" t="s">
        <v>6</v>
      </c>
      <c r="B23" s="289">
        <v>15641</v>
      </c>
      <c r="C23" s="289">
        <v>9478</v>
      </c>
      <c r="D23" s="289">
        <v>2291</v>
      </c>
      <c r="E23" s="289">
        <v>1142</v>
      </c>
      <c r="F23" s="289">
        <v>4710</v>
      </c>
      <c r="G23" s="289">
        <v>2879</v>
      </c>
      <c r="H23" s="289">
        <v>3829</v>
      </c>
      <c r="I23" s="289">
        <v>2359</v>
      </c>
      <c r="J23" s="289">
        <v>2467</v>
      </c>
      <c r="K23" s="289">
        <v>1562</v>
      </c>
      <c r="L23" s="289">
        <v>158</v>
      </c>
      <c r="M23" s="289">
        <v>117</v>
      </c>
      <c r="N23" s="289">
        <v>93</v>
      </c>
      <c r="O23" s="289">
        <v>63</v>
      </c>
      <c r="P23" s="289">
        <v>2093</v>
      </c>
      <c r="Q23" s="290">
        <v>1356</v>
      </c>
      <c r="S23" s="62"/>
      <c r="T23" s="62"/>
    </row>
    <row r="24" spans="1:20" ht="15" customHeight="1" x14ac:dyDescent="0.2">
      <c r="A24" s="100" t="s">
        <v>74</v>
      </c>
      <c r="B24" s="155" t="s">
        <v>3</v>
      </c>
      <c r="C24" s="155" t="s">
        <v>3</v>
      </c>
      <c r="D24" s="155" t="s">
        <v>3</v>
      </c>
      <c r="E24" s="155" t="s">
        <v>3</v>
      </c>
      <c r="F24" s="155" t="s">
        <v>3</v>
      </c>
      <c r="G24" s="155" t="s">
        <v>3</v>
      </c>
      <c r="H24" s="155" t="s">
        <v>3</v>
      </c>
      <c r="I24" s="155" t="s">
        <v>3</v>
      </c>
      <c r="J24" s="155" t="s">
        <v>3</v>
      </c>
      <c r="K24" s="155" t="s">
        <v>3</v>
      </c>
      <c r="L24" s="155" t="s">
        <v>3</v>
      </c>
      <c r="M24" s="155" t="s">
        <v>3</v>
      </c>
      <c r="N24" s="155" t="s">
        <v>3</v>
      </c>
      <c r="O24" s="155" t="s">
        <v>3</v>
      </c>
      <c r="P24" s="155" t="s">
        <v>3</v>
      </c>
      <c r="Q24" s="155" t="s">
        <v>3</v>
      </c>
      <c r="S24" s="62"/>
      <c r="T24" s="62"/>
    </row>
    <row r="25" spans="1:20" ht="15" customHeight="1" x14ac:dyDescent="0.2">
      <c r="A25" s="101" t="s">
        <v>64</v>
      </c>
      <c r="B25" s="77" t="s">
        <v>3</v>
      </c>
      <c r="C25" s="77" t="s">
        <v>3</v>
      </c>
      <c r="D25" s="77" t="s">
        <v>3</v>
      </c>
      <c r="E25" s="77" t="s">
        <v>3</v>
      </c>
      <c r="F25" s="77" t="s">
        <v>3</v>
      </c>
      <c r="G25" s="77" t="s">
        <v>3</v>
      </c>
      <c r="H25" s="77" t="s">
        <v>3</v>
      </c>
      <c r="I25" s="77" t="s">
        <v>3</v>
      </c>
      <c r="J25" s="77" t="s">
        <v>3</v>
      </c>
      <c r="K25" s="77" t="s">
        <v>3</v>
      </c>
      <c r="L25" s="77" t="s">
        <v>3</v>
      </c>
      <c r="M25" s="77" t="s">
        <v>3</v>
      </c>
      <c r="N25" s="77" t="s">
        <v>3</v>
      </c>
      <c r="O25" s="77" t="s">
        <v>3</v>
      </c>
      <c r="P25" s="78" t="s">
        <v>3</v>
      </c>
      <c r="Q25" s="78" t="s">
        <v>3</v>
      </c>
      <c r="S25" s="62"/>
      <c r="T25" s="62"/>
    </row>
    <row r="26" spans="1:20" ht="15" customHeight="1" x14ac:dyDescent="0.2">
      <c r="A26" s="101" t="s">
        <v>76</v>
      </c>
      <c r="B26" s="77" t="s">
        <v>3</v>
      </c>
      <c r="C26" s="77" t="s">
        <v>3</v>
      </c>
      <c r="D26" s="77" t="s">
        <v>3</v>
      </c>
      <c r="E26" s="77" t="s">
        <v>3</v>
      </c>
      <c r="F26" s="77" t="s">
        <v>3</v>
      </c>
      <c r="G26" s="77" t="s">
        <v>3</v>
      </c>
      <c r="H26" s="77" t="s">
        <v>3</v>
      </c>
      <c r="I26" s="77" t="s">
        <v>3</v>
      </c>
      <c r="J26" s="77" t="s">
        <v>3</v>
      </c>
      <c r="K26" s="77" t="s">
        <v>3</v>
      </c>
      <c r="L26" s="77" t="s">
        <v>3</v>
      </c>
      <c r="M26" s="77" t="s">
        <v>3</v>
      </c>
      <c r="N26" s="77" t="s">
        <v>3</v>
      </c>
      <c r="O26" s="77" t="s">
        <v>3</v>
      </c>
      <c r="P26" s="78" t="s">
        <v>3</v>
      </c>
      <c r="Q26" s="78" t="s">
        <v>3</v>
      </c>
      <c r="S26" s="62"/>
      <c r="T26" s="62"/>
    </row>
    <row r="27" spans="1:20" ht="15" customHeight="1" x14ac:dyDescent="0.2">
      <c r="A27" s="100" t="s">
        <v>75</v>
      </c>
      <c r="B27" s="78">
        <v>15641</v>
      </c>
      <c r="C27" s="78">
        <v>9478</v>
      </c>
      <c r="D27" s="78">
        <v>2291</v>
      </c>
      <c r="E27" s="78">
        <v>1142</v>
      </c>
      <c r="F27" s="78">
        <v>4710</v>
      </c>
      <c r="G27" s="78">
        <v>2879</v>
      </c>
      <c r="H27" s="78">
        <v>3829</v>
      </c>
      <c r="I27" s="78">
        <v>2359</v>
      </c>
      <c r="J27" s="78">
        <v>2467</v>
      </c>
      <c r="K27" s="78">
        <v>1562</v>
      </c>
      <c r="L27" s="78">
        <v>158</v>
      </c>
      <c r="M27" s="78">
        <v>117</v>
      </c>
      <c r="N27" s="78">
        <v>93</v>
      </c>
      <c r="O27" s="78">
        <v>63</v>
      </c>
      <c r="P27" s="78">
        <v>2093</v>
      </c>
      <c r="Q27" s="78">
        <v>1356</v>
      </c>
      <c r="S27" s="62"/>
      <c r="T27" s="62"/>
    </row>
    <row r="28" spans="1:20" ht="15" customHeight="1" x14ac:dyDescent="0.2">
      <c r="A28" s="101" t="s">
        <v>64</v>
      </c>
      <c r="B28" s="78">
        <v>14815</v>
      </c>
      <c r="C28" s="78">
        <v>9062</v>
      </c>
      <c r="D28" s="78">
        <v>2030</v>
      </c>
      <c r="E28" s="78">
        <v>1020</v>
      </c>
      <c r="F28" s="78">
        <v>4484</v>
      </c>
      <c r="G28" s="78">
        <v>2769</v>
      </c>
      <c r="H28" s="78">
        <v>3676</v>
      </c>
      <c r="I28" s="78">
        <v>2283</v>
      </c>
      <c r="J28" s="78">
        <v>2347</v>
      </c>
      <c r="K28" s="78">
        <v>1490</v>
      </c>
      <c r="L28" s="78">
        <v>158</v>
      </c>
      <c r="M28" s="78">
        <v>117</v>
      </c>
      <c r="N28" s="78">
        <v>93</v>
      </c>
      <c r="O28" s="78">
        <v>63</v>
      </c>
      <c r="P28" s="78">
        <v>2027</v>
      </c>
      <c r="Q28" s="78">
        <v>1320</v>
      </c>
      <c r="S28" s="62"/>
      <c r="T28" s="62"/>
    </row>
    <row r="29" spans="1:20" ht="15" customHeight="1" x14ac:dyDescent="0.2">
      <c r="A29" s="101" t="s">
        <v>76</v>
      </c>
      <c r="B29" s="78">
        <v>826</v>
      </c>
      <c r="C29" s="78">
        <v>416</v>
      </c>
      <c r="D29" s="78">
        <v>261</v>
      </c>
      <c r="E29" s="78">
        <v>122</v>
      </c>
      <c r="F29" s="78">
        <v>226</v>
      </c>
      <c r="G29" s="78">
        <v>110</v>
      </c>
      <c r="H29" s="78">
        <v>153</v>
      </c>
      <c r="I29" s="78">
        <v>76</v>
      </c>
      <c r="J29" s="78">
        <v>120</v>
      </c>
      <c r="K29" s="78">
        <v>72</v>
      </c>
      <c r="L29" s="78" t="s">
        <v>3</v>
      </c>
      <c r="M29" s="78" t="s">
        <v>3</v>
      </c>
      <c r="N29" s="78" t="s">
        <v>3</v>
      </c>
      <c r="O29" s="78" t="s">
        <v>3</v>
      </c>
      <c r="P29" s="78">
        <v>66</v>
      </c>
      <c r="Q29" s="78">
        <v>36</v>
      </c>
      <c r="S29" s="62"/>
      <c r="T29" s="62"/>
    </row>
    <row r="30" spans="1:20" ht="18" customHeight="1" x14ac:dyDescent="0.2">
      <c r="B30" s="314"/>
      <c r="C30" s="314"/>
      <c r="D30" s="314"/>
      <c r="E30" s="314"/>
      <c r="F30" s="314"/>
      <c r="G30" s="314"/>
      <c r="H30" s="102" t="s">
        <v>79</v>
      </c>
      <c r="I30" s="314"/>
      <c r="J30" s="314"/>
      <c r="K30" s="314"/>
      <c r="L30" s="314"/>
      <c r="M30" s="314"/>
      <c r="N30" s="314"/>
      <c r="O30" s="314"/>
      <c r="P30" s="314"/>
      <c r="Q30" s="314"/>
      <c r="S30" s="62"/>
      <c r="T30" s="62"/>
    </row>
    <row r="31" spans="1:20" ht="15" customHeight="1" x14ac:dyDescent="0.2">
      <c r="A31" s="100" t="s">
        <v>6</v>
      </c>
      <c r="B31" s="290">
        <v>4938</v>
      </c>
      <c r="C31" s="290">
        <v>2732</v>
      </c>
      <c r="D31" s="290">
        <v>271</v>
      </c>
      <c r="E31" s="290">
        <v>120</v>
      </c>
      <c r="F31" s="290">
        <v>468</v>
      </c>
      <c r="G31" s="291">
        <v>226</v>
      </c>
      <c r="H31" s="291">
        <v>794</v>
      </c>
      <c r="I31" s="291">
        <v>435</v>
      </c>
      <c r="J31" s="291">
        <v>823</v>
      </c>
      <c r="K31" s="291">
        <v>438</v>
      </c>
      <c r="L31" s="291">
        <v>132</v>
      </c>
      <c r="M31" s="291">
        <v>94</v>
      </c>
      <c r="N31" s="291">
        <v>116</v>
      </c>
      <c r="O31" s="291">
        <v>79</v>
      </c>
      <c r="P31" s="290">
        <v>2334</v>
      </c>
      <c r="Q31" s="290">
        <v>1340</v>
      </c>
      <c r="S31" s="62"/>
      <c r="T31" s="62"/>
    </row>
    <row r="32" spans="1:20" ht="15" customHeight="1" x14ac:dyDescent="0.2">
      <c r="A32" s="100" t="s">
        <v>74</v>
      </c>
      <c r="B32" s="155" t="s">
        <v>3</v>
      </c>
      <c r="C32" s="155" t="s">
        <v>3</v>
      </c>
      <c r="D32" s="155" t="s">
        <v>3</v>
      </c>
      <c r="E32" s="155" t="s">
        <v>3</v>
      </c>
      <c r="F32" s="155" t="s">
        <v>3</v>
      </c>
      <c r="G32" s="155" t="s">
        <v>3</v>
      </c>
      <c r="H32" s="155" t="s">
        <v>3</v>
      </c>
      <c r="I32" s="155" t="s">
        <v>3</v>
      </c>
      <c r="J32" s="155" t="s">
        <v>3</v>
      </c>
      <c r="K32" s="155" t="s">
        <v>3</v>
      </c>
      <c r="L32" s="155" t="s">
        <v>3</v>
      </c>
      <c r="M32" s="155" t="s">
        <v>3</v>
      </c>
      <c r="N32" s="155" t="s">
        <v>3</v>
      </c>
      <c r="O32" s="155" t="s">
        <v>3</v>
      </c>
      <c r="P32" s="155" t="s">
        <v>3</v>
      </c>
      <c r="Q32" s="155" t="s">
        <v>3</v>
      </c>
      <c r="S32" s="62"/>
      <c r="T32" s="62"/>
    </row>
    <row r="33" spans="1:20" ht="15" customHeight="1" x14ac:dyDescent="0.2">
      <c r="A33" s="101" t="s">
        <v>64</v>
      </c>
      <c r="B33" s="77" t="s">
        <v>3</v>
      </c>
      <c r="C33" s="77" t="s">
        <v>3</v>
      </c>
      <c r="D33" s="77" t="s">
        <v>3</v>
      </c>
      <c r="E33" s="77" t="s">
        <v>3</v>
      </c>
      <c r="F33" s="77" t="s">
        <v>3</v>
      </c>
      <c r="G33" s="77" t="s">
        <v>3</v>
      </c>
      <c r="H33" s="77" t="s">
        <v>3</v>
      </c>
      <c r="I33" s="77" t="s">
        <v>3</v>
      </c>
      <c r="J33" s="77" t="s">
        <v>3</v>
      </c>
      <c r="K33" s="77" t="s">
        <v>3</v>
      </c>
      <c r="L33" s="77" t="s">
        <v>3</v>
      </c>
      <c r="M33" s="77" t="s">
        <v>3</v>
      </c>
      <c r="N33" s="77" t="s">
        <v>3</v>
      </c>
      <c r="O33" s="77" t="s">
        <v>3</v>
      </c>
      <c r="P33" s="78" t="s">
        <v>3</v>
      </c>
      <c r="Q33" s="78" t="s">
        <v>3</v>
      </c>
      <c r="S33" s="62"/>
      <c r="T33" s="62"/>
    </row>
    <row r="34" spans="1:20" ht="15" customHeight="1" x14ac:dyDescent="0.2">
      <c r="A34" s="101" t="s">
        <v>76</v>
      </c>
      <c r="B34" s="77" t="s">
        <v>3</v>
      </c>
      <c r="C34" s="77" t="s">
        <v>3</v>
      </c>
      <c r="D34" s="77" t="s">
        <v>3</v>
      </c>
      <c r="E34" s="77" t="s">
        <v>3</v>
      </c>
      <c r="F34" s="77" t="s">
        <v>3</v>
      </c>
      <c r="G34" s="77" t="s">
        <v>3</v>
      </c>
      <c r="H34" s="77" t="s">
        <v>3</v>
      </c>
      <c r="I34" s="77" t="s">
        <v>3</v>
      </c>
      <c r="J34" s="77" t="s">
        <v>3</v>
      </c>
      <c r="K34" s="77" t="s">
        <v>3</v>
      </c>
      <c r="L34" s="77" t="s">
        <v>3</v>
      </c>
      <c r="M34" s="77" t="s">
        <v>3</v>
      </c>
      <c r="N34" s="77" t="s">
        <v>3</v>
      </c>
      <c r="O34" s="77" t="s">
        <v>3</v>
      </c>
      <c r="P34" s="78" t="s">
        <v>3</v>
      </c>
      <c r="Q34" s="78" t="s">
        <v>3</v>
      </c>
      <c r="S34" s="62"/>
      <c r="T34" s="62"/>
    </row>
    <row r="35" spans="1:20" ht="15" customHeight="1" x14ac:dyDescent="0.2">
      <c r="A35" s="100" t="s">
        <v>75</v>
      </c>
      <c r="B35" s="78">
        <v>4938</v>
      </c>
      <c r="C35" s="78">
        <v>2732</v>
      </c>
      <c r="D35" s="78">
        <v>271</v>
      </c>
      <c r="E35" s="78">
        <v>120</v>
      </c>
      <c r="F35" s="78">
        <v>468</v>
      </c>
      <c r="G35" s="78">
        <v>226</v>
      </c>
      <c r="H35" s="78">
        <v>794</v>
      </c>
      <c r="I35" s="78">
        <v>435</v>
      </c>
      <c r="J35" s="78">
        <v>823</v>
      </c>
      <c r="K35" s="78">
        <v>438</v>
      </c>
      <c r="L35" s="78">
        <v>132</v>
      </c>
      <c r="M35" s="78">
        <v>94</v>
      </c>
      <c r="N35" s="78">
        <v>116</v>
      </c>
      <c r="O35" s="78">
        <v>79</v>
      </c>
      <c r="P35" s="78">
        <v>2334</v>
      </c>
      <c r="Q35" s="78">
        <v>1340</v>
      </c>
      <c r="S35" s="62"/>
      <c r="T35" s="62"/>
    </row>
    <row r="36" spans="1:20" ht="15" customHeight="1" x14ac:dyDescent="0.2">
      <c r="A36" s="101" t="s">
        <v>64</v>
      </c>
      <c r="B36" s="78">
        <v>4261</v>
      </c>
      <c r="C36" s="78">
        <v>2389</v>
      </c>
      <c r="D36" s="78">
        <v>200</v>
      </c>
      <c r="E36" s="78">
        <v>91</v>
      </c>
      <c r="F36" s="78">
        <v>389</v>
      </c>
      <c r="G36" s="78">
        <v>185</v>
      </c>
      <c r="H36" s="78">
        <v>693</v>
      </c>
      <c r="I36" s="78">
        <v>385</v>
      </c>
      <c r="J36" s="78">
        <v>700</v>
      </c>
      <c r="K36" s="78">
        <v>381</v>
      </c>
      <c r="L36" s="78">
        <v>132</v>
      </c>
      <c r="M36" s="78">
        <v>94</v>
      </c>
      <c r="N36" s="78">
        <v>116</v>
      </c>
      <c r="O36" s="78">
        <v>79</v>
      </c>
      <c r="P36" s="78">
        <v>2031</v>
      </c>
      <c r="Q36" s="78">
        <v>1174</v>
      </c>
      <c r="S36" s="62"/>
      <c r="T36" s="62"/>
    </row>
    <row r="37" spans="1:20" ht="15" customHeight="1" x14ac:dyDescent="0.2">
      <c r="A37" s="101" t="s">
        <v>76</v>
      </c>
      <c r="B37" s="78">
        <v>677</v>
      </c>
      <c r="C37" s="78">
        <v>343</v>
      </c>
      <c r="D37" s="78">
        <v>71</v>
      </c>
      <c r="E37" s="78">
        <v>29</v>
      </c>
      <c r="F37" s="78">
        <v>79</v>
      </c>
      <c r="G37" s="78">
        <v>41</v>
      </c>
      <c r="H37" s="78">
        <v>101</v>
      </c>
      <c r="I37" s="78">
        <v>50</v>
      </c>
      <c r="J37" s="78">
        <v>123</v>
      </c>
      <c r="K37" s="78">
        <v>57</v>
      </c>
      <c r="L37" s="78" t="s">
        <v>3</v>
      </c>
      <c r="M37" s="78" t="s">
        <v>3</v>
      </c>
      <c r="N37" s="78" t="s">
        <v>3</v>
      </c>
      <c r="O37" s="78" t="s">
        <v>3</v>
      </c>
      <c r="P37" s="78">
        <v>303</v>
      </c>
      <c r="Q37" s="78">
        <v>166</v>
      </c>
      <c r="S37" s="62"/>
      <c r="T37" s="62"/>
    </row>
    <row r="38" spans="1:20" ht="18" customHeight="1" x14ac:dyDescent="0.2">
      <c r="B38" s="314"/>
      <c r="C38" s="314"/>
      <c r="D38" s="314"/>
      <c r="E38" s="314"/>
      <c r="F38" s="314"/>
      <c r="G38" s="315"/>
      <c r="H38" s="102" t="s">
        <v>80</v>
      </c>
      <c r="I38" s="315"/>
      <c r="J38" s="315"/>
      <c r="K38" s="315"/>
      <c r="L38" s="315"/>
      <c r="M38" s="315"/>
      <c r="N38" s="315"/>
      <c r="O38" s="315"/>
      <c r="P38" s="314"/>
      <c r="Q38" s="314"/>
      <c r="S38" s="62"/>
      <c r="T38" s="62"/>
    </row>
    <row r="39" spans="1:20" ht="15" customHeight="1" x14ac:dyDescent="0.2">
      <c r="A39" s="100" t="s">
        <v>6</v>
      </c>
      <c r="B39" s="290">
        <v>1517</v>
      </c>
      <c r="C39" s="290">
        <v>820</v>
      </c>
      <c r="D39" s="290">
        <v>136</v>
      </c>
      <c r="E39" s="290">
        <v>70</v>
      </c>
      <c r="F39" s="290">
        <v>148</v>
      </c>
      <c r="G39" s="291">
        <v>87</v>
      </c>
      <c r="H39" s="291">
        <v>223</v>
      </c>
      <c r="I39" s="291">
        <v>109</v>
      </c>
      <c r="J39" s="291">
        <v>287</v>
      </c>
      <c r="K39" s="291">
        <v>144</v>
      </c>
      <c r="L39" s="291">
        <v>19</v>
      </c>
      <c r="M39" s="291">
        <v>14</v>
      </c>
      <c r="N39" s="291">
        <v>12</v>
      </c>
      <c r="O39" s="291">
        <v>5</v>
      </c>
      <c r="P39" s="290">
        <v>692</v>
      </c>
      <c r="Q39" s="290">
        <v>391</v>
      </c>
      <c r="S39" s="62"/>
      <c r="T39" s="62"/>
    </row>
    <row r="40" spans="1:20" ht="15" customHeight="1" x14ac:dyDescent="0.2">
      <c r="A40" s="100" t="s">
        <v>74</v>
      </c>
      <c r="B40" s="155">
        <v>124</v>
      </c>
      <c r="C40" s="155">
        <v>80</v>
      </c>
      <c r="D40" s="155" t="s">
        <v>3</v>
      </c>
      <c r="E40" s="155" t="s">
        <v>3</v>
      </c>
      <c r="F40" s="155" t="s">
        <v>3</v>
      </c>
      <c r="G40" s="155" t="s">
        <v>3</v>
      </c>
      <c r="H40" s="155" t="s">
        <v>3</v>
      </c>
      <c r="I40" s="155" t="s">
        <v>3</v>
      </c>
      <c r="J40" s="155" t="s">
        <v>3</v>
      </c>
      <c r="K40" s="155" t="s">
        <v>3</v>
      </c>
      <c r="L40" s="155" t="s">
        <v>3</v>
      </c>
      <c r="M40" s="155" t="s">
        <v>3</v>
      </c>
      <c r="N40" s="155" t="s">
        <v>3</v>
      </c>
      <c r="O40" s="155" t="s">
        <v>3</v>
      </c>
      <c r="P40" s="155">
        <v>124</v>
      </c>
      <c r="Q40" s="155">
        <v>80</v>
      </c>
      <c r="S40" s="62"/>
      <c r="T40" s="62"/>
    </row>
    <row r="41" spans="1:20" ht="15" customHeight="1" x14ac:dyDescent="0.2">
      <c r="A41" s="101" t="s">
        <v>64</v>
      </c>
      <c r="B41" s="77">
        <v>122</v>
      </c>
      <c r="C41" s="77">
        <v>80</v>
      </c>
      <c r="D41" s="77" t="s">
        <v>3</v>
      </c>
      <c r="E41" s="77" t="s">
        <v>3</v>
      </c>
      <c r="F41" s="77" t="s">
        <v>3</v>
      </c>
      <c r="G41" s="77" t="s">
        <v>3</v>
      </c>
      <c r="H41" s="77" t="s">
        <v>3</v>
      </c>
      <c r="I41" s="77" t="s">
        <v>3</v>
      </c>
      <c r="J41" s="77" t="s">
        <v>3</v>
      </c>
      <c r="K41" s="77" t="s">
        <v>3</v>
      </c>
      <c r="L41" s="77" t="s">
        <v>3</v>
      </c>
      <c r="M41" s="77" t="s">
        <v>3</v>
      </c>
      <c r="N41" s="77" t="s">
        <v>3</v>
      </c>
      <c r="O41" s="77" t="s">
        <v>3</v>
      </c>
      <c r="P41" s="78">
        <v>122</v>
      </c>
      <c r="Q41" s="78">
        <v>80</v>
      </c>
      <c r="S41" s="62"/>
      <c r="T41" s="62"/>
    </row>
    <row r="42" spans="1:20" ht="15" customHeight="1" x14ac:dyDescent="0.2">
      <c r="A42" s="101" t="s">
        <v>76</v>
      </c>
      <c r="B42" s="77">
        <v>2</v>
      </c>
      <c r="C42" s="77" t="s">
        <v>3</v>
      </c>
      <c r="D42" s="77" t="s">
        <v>3</v>
      </c>
      <c r="E42" s="77" t="s">
        <v>3</v>
      </c>
      <c r="F42" s="77" t="s">
        <v>3</v>
      </c>
      <c r="G42" s="77" t="s">
        <v>3</v>
      </c>
      <c r="H42" s="77" t="s">
        <v>3</v>
      </c>
      <c r="I42" s="77" t="s">
        <v>3</v>
      </c>
      <c r="J42" s="77" t="s">
        <v>3</v>
      </c>
      <c r="K42" s="77" t="s">
        <v>3</v>
      </c>
      <c r="L42" s="77" t="s">
        <v>3</v>
      </c>
      <c r="M42" s="77" t="s">
        <v>3</v>
      </c>
      <c r="N42" s="77" t="s">
        <v>3</v>
      </c>
      <c r="O42" s="77" t="s">
        <v>3</v>
      </c>
      <c r="P42" s="78">
        <v>2</v>
      </c>
      <c r="Q42" s="78" t="s">
        <v>3</v>
      </c>
      <c r="S42" s="62"/>
      <c r="T42" s="62"/>
    </row>
    <row r="43" spans="1:20" ht="15" customHeight="1" x14ac:dyDescent="0.2">
      <c r="A43" s="100" t="s">
        <v>75</v>
      </c>
      <c r="B43" s="78">
        <v>1393</v>
      </c>
      <c r="C43" s="78">
        <v>740</v>
      </c>
      <c r="D43" s="78">
        <v>136</v>
      </c>
      <c r="E43" s="78">
        <v>70</v>
      </c>
      <c r="F43" s="78">
        <v>148</v>
      </c>
      <c r="G43" s="78">
        <v>87</v>
      </c>
      <c r="H43" s="78">
        <v>223</v>
      </c>
      <c r="I43" s="78">
        <v>109</v>
      </c>
      <c r="J43" s="78">
        <v>287</v>
      </c>
      <c r="K43" s="78">
        <v>144</v>
      </c>
      <c r="L43" s="78">
        <v>19</v>
      </c>
      <c r="M43" s="78">
        <v>14</v>
      </c>
      <c r="N43" s="78">
        <v>12</v>
      </c>
      <c r="O43" s="78">
        <v>5</v>
      </c>
      <c r="P43" s="78">
        <v>568</v>
      </c>
      <c r="Q43" s="78">
        <v>311</v>
      </c>
      <c r="S43" s="62"/>
      <c r="T43" s="62"/>
    </row>
    <row r="44" spans="1:20" ht="15" customHeight="1" x14ac:dyDescent="0.2">
      <c r="A44" s="101" t="s">
        <v>64</v>
      </c>
      <c r="B44" s="78">
        <v>877</v>
      </c>
      <c r="C44" s="78">
        <v>460</v>
      </c>
      <c r="D44" s="78">
        <v>86</v>
      </c>
      <c r="E44" s="78">
        <v>47</v>
      </c>
      <c r="F44" s="78">
        <v>100</v>
      </c>
      <c r="G44" s="78">
        <v>55</v>
      </c>
      <c r="H44" s="78">
        <v>149</v>
      </c>
      <c r="I44" s="78">
        <v>73</v>
      </c>
      <c r="J44" s="78">
        <v>183</v>
      </c>
      <c r="K44" s="78">
        <v>89</v>
      </c>
      <c r="L44" s="78">
        <v>19</v>
      </c>
      <c r="M44" s="78">
        <v>14</v>
      </c>
      <c r="N44" s="78">
        <v>12</v>
      </c>
      <c r="O44" s="78">
        <v>5</v>
      </c>
      <c r="P44" s="78">
        <v>328</v>
      </c>
      <c r="Q44" s="78">
        <v>177</v>
      </c>
      <c r="S44" s="62"/>
      <c r="T44" s="62"/>
    </row>
    <row r="45" spans="1:20" ht="15" customHeight="1" x14ac:dyDescent="0.2">
      <c r="A45" s="101" t="s">
        <v>76</v>
      </c>
      <c r="B45" s="78">
        <v>516</v>
      </c>
      <c r="C45" s="78">
        <v>280</v>
      </c>
      <c r="D45" s="78">
        <v>50</v>
      </c>
      <c r="E45" s="78">
        <v>23</v>
      </c>
      <c r="F45" s="78">
        <v>48</v>
      </c>
      <c r="G45" s="78">
        <v>32</v>
      </c>
      <c r="H45" s="78">
        <v>74</v>
      </c>
      <c r="I45" s="78">
        <v>36</v>
      </c>
      <c r="J45" s="78">
        <v>104</v>
      </c>
      <c r="K45" s="78">
        <v>55</v>
      </c>
      <c r="L45" s="78" t="s">
        <v>3</v>
      </c>
      <c r="M45" s="78" t="s">
        <v>3</v>
      </c>
      <c r="N45" s="78" t="s">
        <v>3</v>
      </c>
      <c r="O45" s="78" t="s">
        <v>3</v>
      </c>
      <c r="P45" s="78">
        <v>240</v>
      </c>
      <c r="Q45" s="78">
        <v>134</v>
      </c>
      <c r="S45" s="62"/>
      <c r="T45" s="62"/>
    </row>
    <row r="46" spans="1:20" ht="18" customHeight="1" x14ac:dyDescent="0.2">
      <c r="B46" s="314"/>
      <c r="C46" s="314"/>
      <c r="D46" s="314"/>
      <c r="E46" s="314"/>
      <c r="F46" s="314"/>
      <c r="G46" s="315"/>
      <c r="H46" s="102" t="s">
        <v>81</v>
      </c>
      <c r="I46" s="315"/>
      <c r="J46" s="315"/>
      <c r="K46" s="315"/>
      <c r="L46" s="315"/>
      <c r="M46" s="315"/>
      <c r="N46" s="315"/>
      <c r="O46" s="315"/>
      <c r="P46" s="314"/>
      <c r="Q46" s="314"/>
      <c r="S46" s="62"/>
      <c r="T46" s="62"/>
    </row>
    <row r="47" spans="1:20" x14ac:dyDescent="0.2">
      <c r="A47" s="100" t="s">
        <v>6</v>
      </c>
      <c r="B47" s="290">
        <v>1797</v>
      </c>
      <c r="C47" s="290">
        <v>943</v>
      </c>
      <c r="D47" s="290">
        <v>226</v>
      </c>
      <c r="E47" s="290">
        <v>113</v>
      </c>
      <c r="F47" s="290">
        <v>295</v>
      </c>
      <c r="G47" s="291">
        <v>155</v>
      </c>
      <c r="H47" s="291">
        <v>383</v>
      </c>
      <c r="I47" s="291">
        <v>212</v>
      </c>
      <c r="J47" s="291">
        <v>429</v>
      </c>
      <c r="K47" s="291">
        <v>231</v>
      </c>
      <c r="L47" s="291">
        <v>21</v>
      </c>
      <c r="M47" s="291">
        <v>17</v>
      </c>
      <c r="N47" s="291" t="s">
        <v>3</v>
      </c>
      <c r="O47" s="291" t="s">
        <v>3</v>
      </c>
      <c r="P47" s="290">
        <v>443</v>
      </c>
      <c r="Q47" s="290">
        <v>215</v>
      </c>
      <c r="S47" s="62"/>
      <c r="T47" s="62"/>
    </row>
    <row r="48" spans="1:20" ht="15" customHeight="1" x14ac:dyDescent="0.2">
      <c r="A48" s="100" t="s">
        <v>74</v>
      </c>
      <c r="B48" s="155">
        <v>5</v>
      </c>
      <c r="C48" s="155">
        <v>1</v>
      </c>
      <c r="D48" s="155" t="s">
        <v>3</v>
      </c>
      <c r="E48" s="155" t="s">
        <v>3</v>
      </c>
      <c r="F48" s="155" t="s">
        <v>3</v>
      </c>
      <c r="G48" s="155" t="s">
        <v>3</v>
      </c>
      <c r="H48" s="155" t="s">
        <v>3</v>
      </c>
      <c r="I48" s="155" t="s">
        <v>3</v>
      </c>
      <c r="J48" s="155" t="s">
        <v>3</v>
      </c>
      <c r="K48" s="155" t="s">
        <v>3</v>
      </c>
      <c r="L48" s="155" t="s">
        <v>3</v>
      </c>
      <c r="M48" s="155" t="s">
        <v>3</v>
      </c>
      <c r="N48" s="155" t="s">
        <v>3</v>
      </c>
      <c r="O48" s="155" t="s">
        <v>3</v>
      </c>
      <c r="P48" s="155">
        <v>5</v>
      </c>
      <c r="Q48" s="155">
        <v>1</v>
      </c>
      <c r="S48" s="62"/>
      <c r="T48" s="62"/>
    </row>
    <row r="49" spans="1:20" ht="15" customHeight="1" x14ac:dyDescent="0.2">
      <c r="A49" s="101" t="s">
        <v>64</v>
      </c>
      <c r="B49" s="77" t="s">
        <v>3</v>
      </c>
      <c r="C49" s="77" t="s">
        <v>3</v>
      </c>
      <c r="D49" s="77" t="s">
        <v>3</v>
      </c>
      <c r="E49" s="77" t="s">
        <v>3</v>
      </c>
      <c r="F49" s="77" t="s">
        <v>3</v>
      </c>
      <c r="G49" s="77" t="s">
        <v>3</v>
      </c>
      <c r="H49" s="77" t="s">
        <v>3</v>
      </c>
      <c r="I49" s="77" t="s">
        <v>3</v>
      </c>
      <c r="J49" s="77" t="s">
        <v>3</v>
      </c>
      <c r="K49" s="77" t="s">
        <v>3</v>
      </c>
      <c r="L49" s="77" t="s">
        <v>3</v>
      </c>
      <c r="M49" s="77" t="s">
        <v>3</v>
      </c>
      <c r="N49" s="77" t="s">
        <v>3</v>
      </c>
      <c r="O49" s="77" t="s">
        <v>3</v>
      </c>
      <c r="P49" s="78" t="s">
        <v>3</v>
      </c>
      <c r="Q49" s="78" t="s">
        <v>3</v>
      </c>
      <c r="S49" s="62"/>
      <c r="T49" s="62"/>
    </row>
    <row r="50" spans="1:20" ht="15" customHeight="1" x14ac:dyDescent="0.2">
      <c r="A50" s="101" t="s">
        <v>76</v>
      </c>
      <c r="B50" s="77">
        <v>5</v>
      </c>
      <c r="C50" s="77">
        <v>1</v>
      </c>
      <c r="D50" s="77" t="s">
        <v>3</v>
      </c>
      <c r="E50" s="77" t="s">
        <v>3</v>
      </c>
      <c r="F50" s="77" t="s">
        <v>3</v>
      </c>
      <c r="G50" s="77" t="s">
        <v>3</v>
      </c>
      <c r="H50" s="77" t="s">
        <v>3</v>
      </c>
      <c r="I50" s="77" t="s">
        <v>3</v>
      </c>
      <c r="J50" s="77" t="s">
        <v>3</v>
      </c>
      <c r="K50" s="77" t="s">
        <v>3</v>
      </c>
      <c r="L50" s="77" t="s">
        <v>3</v>
      </c>
      <c r="M50" s="77" t="s">
        <v>3</v>
      </c>
      <c r="N50" s="77" t="s">
        <v>3</v>
      </c>
      <c r="O50" s="77" t="s">
        <v>3</v>
      </c>
      <c r="P50" s="78">
        <v>5</v>
      </c>
      <c r="Q50" s="78">
        <v>1</v>
      </c>
      <c r="S50" s="62"/>
      <c r="T50" s="62"/>
    </row>
    <row r="51" spans="1:20" ht="15" customHeight="1" x14ac:dyDescent="0.2">
      <c r="A51" s="100" t="s">
        <v>75</v>
      </c>
      <c r="B51" s="78">
        <v>1792</v>
      </c>
      <c r="C51" s="78">
        <v>942</v>
      </c>
      <c r="D51" s="78">
        <v>226</v>
      </c>
      <c r="E51" s="78">
        <v>113</v>
      </c>
      <c r="F51" s="78">
        <v>295</v>
      </c>
      <c r="G51" s="78">
        <v>155</v>
      </c>
      <c r="H51" s="78">
        <v>383</v>
      </c>
      <c r="I51" s="78">
        <v>212</v>
      </c>
      <c r="J51" s="78">
        <v>429</v>
      </c>
      <c r="K51" s="78">
        <v>231</v>
      </c>
      <c r="L51" s="78">
        <v>21</v>
      </c>
      <c r="M51" s="78">
        <v>17</v>
      </c>
      <c r="N51" s="78" t="s">
        <v>3</v>
      </c>
      <c r="O51" s="78" t="s">
        <v>3</v>
      </c>
      <c r="P51" s="78">
        <v>438</v>
      </c>
      <c r="Q51" s="78">
        <v>214</v>
      </c>
      <c r="S51" s="62"/>
      <c r="T51" s="62"/>
    </row>
    <row r="52" spans="1:20" ht="15" customHeight="1" x14ac:dyDescent="0.2">
      <c r="A52" s="101" t="s">
        <v>64</v>
      </c>
      <c r="B52" s="78">
        <v>1112</v>
      </c>
      <c r="C52" s="78">
        <v>579</v>
      </c>
      <c r="D52" s="78">
        <v>154</v>
      </c>
      <c r="E52" s="78">
        <v>77</v>
      </c>
      <c r="F52" s="78">
        <v>211</v>
      </c>
      <c r="G52" s="78">
        <v>111</v>
      </c>
      <c r="H52" s="78">
        <v>270</v>
      </c>
      <c r="I52" s="78">
        <v>142</v>
      </c>
      <c r="J52" s="78">
        <v>257</v>
      </c>
      <c r="K52" s="78">
        <v>131</v>
      </c>
      <c r="L52" s="78">
        <v>21</v>
      </c>
      <c r="M52" s="78">
        <v>17</v>
      </c>
      <c r="N52" s="78" t="s">
        <v>3</v>
      </c>
      <c r="O52" s="78" t="s">
        <v>3</v>
      </c>
      <c r="P52" s="78">
        <v>199</v>
      </c>
      <c r="Q52" s="78">
        <v>101</v>
      </c>
      <c r="S52" s="62"/>
      <c r="T52" s="62"/>
    </row>
    <row r="53" spans="1:20" ht="15" customHeight="1" x14ac:dyDescent="0.2">
      <c r="A53" s="101" t="s">
        <v>76</v>
      </c>
      <c r="B53" s="78">
        <v>680</v>
      </c>
      <c r="C53" s="78">
        <v>363</v>
      </c>
      <c r="D53" s="78">
        <v>72</v>
      </c>
      <c r="E53" s="78">
        <v>36</v>
      </c>
      <c r="F53" s="78">
        <v>84</v>
      </c>
      <c r="G53" s="78">
        <v>44</v>
      </c>
      <c r="H53" s="78">
        <v>113</v>
      </c>
      <c r="I53" s="78">
        <v>70</v>
      </c>
      <c r="J53" s="78">
        <v>172</v>
      </c>
      <c r="K53" s="78">
        <v>100</v>
      </c>
      <c r="L53" s="78" t="s">
        <v>3</v>
      </c>
      <c r="M53" s="78" t="s">
        <v>3</v>
      </c>
      <c r="N53" s="78" t="s">
        <v>3</v>
      </c>
      <c r="O53" s="78" t="s">
        <v>3</v>
      </c>
      <c r="P53" s="78">
        <v>239</v>
      </c>
      <c r="Q53" s="78">
        <v>113</v>
      </c>
      <c r="S53" s="62"/>
      <c r="T53" s="62"/>
    </row>
    <row r="54" spans="1:20" ht="18" customHeight="1" x14ac:dyDescent="0.2">
      <c r="A54" s="103"/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</row>
    <row r="55" spans="1:20" ht="13.5" x14ac:dyDescent="0.2">
      <c r="A55" s="104" t="s">
        <v>145</v>
      </c>
      <c r="B55" s="280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77"/>
      <c r="O55" s="277"/>
      <c r="P55" s="277"/>
      <c r="Q55" s="277"/>
    </row>
    <row r="57" spans="1:20" x14ac:dyDescent="0.2"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</row>
    <row r="58" spans="1:20" x14ac:dyDescent="0.2">
      <c r="G58" s="281"/>
      <c r="L58" s="281"/>
    </row>
  </sheetData>
  <customSheetViews>
    <customSheetView guid="{C1909EBA-E690-4D0B-8D7C-7B33BE164461}" showPageBreaks="1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howPageBreaks="1">
      <pane ySplit="5" topLeftCell="A6" activePane="bottomLeft" state="frozen"/>
      <selection pane="bottomLeft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pane ySplit="5" topLeftCell="A6" activePane="bottomLeft" state="frozen"/>
      <selection pane="bottomLeft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howPageBreaks="1">
      <selection activeCell="Q2" sqref="Q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howPageBreaks="1">
      <pane ySplit="5" topLeftCell="A30" activePane="bottomLeft" state="frozen"/>
      <selection pane="bottomLeft" activeCell="M42" sqref="M4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 showPageBreaks="1">
      <pane ySplit="5" topLeftCell="A6" activePane="bottomLeft" state="frozen"/>
      <selection pane="bottomLeft" activeCell="A6" sqref="A6"/>
      <rowBreaks count="4" manualBreakCount="4">
        <brk id="29" max="16383" man="1"/>
        <brk id="56" max="16383" man="1"/>
        <brk id="67" max="16383" man="1"/>
        <brk id="6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20" showPageBreaks="1">
      <pane ySplit="5" topLeftCell="A6" activePane="bottomLeft" state="frozen"/>
      <selection pane="bottomLeft" activeCell="Q2" sqref="Q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cale="80" showPageBreaks="1" showRuler="0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>
      <rowBreaks count="2" manualBreakCount="2">
        <brk id="29" max="16383" man="1"/>
        <brk id="5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20" showPageBreaks="1">
      <pane ySplit="5" topLeftCell="A6" activePane="bottomLeft" state="frozen"/>
      <selection pane="bottomLeft" activeCell="T13" sqref="T13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ne ySplit="5" topLeftCell="A6" activePane="bottomLeft" state="frozen"/>
      <selection pane="bottomLeft" activeCell="B7" sqref="B7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howPageBreaks="1"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AA3A0536-23D6-4721-BE0F-F5A34CA985B7}">
      <pane ySplit="5" topLeftCell="A6" activePane="bottomLeft" state="frozen"/>
      <selection pane="bottomLeft"/>
      <rowBreaks count="2" manualBreakCount="2">
        <brk id="29" max="16383" man="1"/>
        <brk id="5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>
      <pane ySplit="5" topLeftCell="A6" activePane="bottomLeft" state="frozen"/>
      <selection pane="bottomLeft"/>
      <rowBreaks count="2" manualBreakCount="2">
        <brk id="29" max="16383" man="1"/>
        <brk id="5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P3:Q4"/>
    <mergeCell ref="L4:M4"/>
    <mergeCell ref="N4:O4"/>
    <mergeCell ref="B3:C4"/>
    <mergeCell ref="A3:A5"/>
    <mergeCell ref="D3:O3"/>
    <mergeCell ref="D4:E4"/>
    <mergeCell ref="F4:G4"/>
    <mergeCell ref="H4:I4"/>
    <mergeCell ref="J4:K4"/>
  </mergeCells>
  <phoneticPr fontId="27" type="noConversion"/>
  <hyperlinks>
    <hyperlink ref="A3:A5" location="ftn1_23.16" tooltip="Студенти могу студирати према старом програму (редовно и ванредно) и програму прилагођеном Болоњској декларацији (редовно или путем образовања на даљину)." display="Начин студирања1)"/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  <rowBreaks count="2" manualBreakCount="2">
    <brk id="29" max="16383" man="1"/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87"/>
  <sheetViews>
    <sheetView zoomScale="110" zoomScaleNormal="100" workbookViewId="0">
      <selection activeCell="A2" sqref="A2"/>
    </sheetView>
  </sheetViews>
  <sheetFormatPr defaultColWidth="9.140625" defaultRowHeight="12" x14ac:dyDescent="0.25"/>
  <cols>
    <col min="1" max="1" width="47.28515625" style="113" customWidth="1"/>
    <col min="2" max="2" width="6.28515625" style="68" customWidth="1"/>
    <col min="3" max="3" width="9.140625" style="114" customWidth="1"/>
    <col min="4" max="10" width="9.140625" style="68" customWidth="1"/>
    <col min="11" max="16384" width="9.140625" style="68"/>
  </cols>
  <sheetData>
    <row r="1" spans="1:10" x14ac:dyDescent="0.25">
      <c r="A1" s="110" t="s">
        <v>290</v>
      </c>
      <c r="B1" s="111"/>
      <c r="C1" s="112"/>
    </row>
    <row r="2" spans="1:10" ht="12.75" thickBot="1" x14ac:dyDescent="0.25">
      <c r="E2" s="39"/>
      <c r="F2" s="39"/>
      <c r="G2" s="39"/>
      <c r="H2" s="39"/>
      <c r="I2" s="39" t="s">
        <v>1</v>
      </c>
    </row>
    <row r="3" spans="1:10" ht="32.25" customHeight="1" thickTop="1" x14ac:dyDescent="0.25">
      <c r="A3" s="115" t="s">
        <v>151</v>
      </c>
      <c r="B3" s="116" t="s">
        <v>83</v>
      </c>
      <c r="C3" s="212" t="s">
        <v>123</v>
      </c>
      <c r="D3" s="212" t="s">
        <v>136</v>
      </c>
      <c r="E3" s="212" t="s">
        <v>146</v>
      </c>
      <c r="F3" s="215" t="s">
        <v>160</v>
      </c>
      <c r="G3" s="215" t="s">
        <v>213</v>
      </c>
      <c r="H3" s="231" t="s">
        <v>238</v>
      </c>
      <c r="I3" s="245" t="s">
        <v>239</v>
      </c>
    </row>
    <row r="4" spans="1:10" x14ac:dyDescent="0.2">
      <c r="A4" s="69" t="s">
        <v>125</v>
      </c>
      <c r="B4" s="267" t="s">
        <v>5</v>
      </c>
      <c r="C4" s="268">
        <v>45966</v>
      </c>
      <c r="D4" s="87">
        <v>46547</v>
      </c>
      <c r="E4" s="87">
        <v>44720</v>
      </c>
      <c r="F4" s="87">
        <v>41988</v>
      </c>
      <c r="G4" s="77" t="s">
        <v>214</v>
      </c>
      <c r="H4" s="77">
        <v>37390</v>
      </c>
      <c r="I4" s="87">
        <v>34792</v>
      </c>
    </row>
    <row r="5" spans="1:10" x14ac:dyDescent="0.2">
      <c r="A5" s="69"/>
      <c r="B5" s="267" t="s">
        <v>84</v>
      </c>
      <c r="C5" s="268">
        <v>20372</v>
      </c>
      <c r="D5" s="87">
        <v>20720</v>
      </c>
      <c r="E5" s="87">
        <v>20132</v>
      </c>
      <c r="F5" s="87">
        <v>18661</v>
      </c>
      <c r="G5" s="77" t="s">
        <v>215</v>
      </c>
      <c r="H5" s="77">
        <v>16408</v>
      </c>
      <c r="I5" s="87">
        <v>15115</v>
      </c>
    </row>
    <row r="6" spans="1:10" x14ac:dyDescent="0.2">
      <c r="A6" s="69"/>
      <c r="B6" s="267" t="s">
        <v>40</v>
      </c>
      <c r="C6" s="268">
        <v>25594</v>
      </c>
      <c r="D6" s="87">
        <v>25827</v>
      </c>
      <c r="E6" s="87">
        <v>24588</v>
      </c>
      <c r="F6" s="87">
        <v>23327</v>
      </c>
      <c r="G6" s="77" t="s">
        <v>216</v>
      </c>
      <c r="H6" s="77">
        <v>20982</v>
      </c>
      <c r="I6" s="87">
        <v>19677</v>
      </c>
    </row>
    <row r="7" spans="1:10" x14ac:dyDescent="0.2">
      <c r="A7" s="69"/>
      <c r="B7" s="267"/>
      <c r="C7" s="268" t="s">
        <v>126</v>
      </c>
      <c r="D7" s="87"/>
      <c r="E7" s="87"/>
      <c r="F7" s="87"/>
      <c r="G7" s="77"/>
      <c r="H7" s="77"/>
      <c r="I7" s="77"/>
      <c r="J7" s="225"/>
    </row>
    <row r="8" spans="1:10" x14ac:dyDescent="0.2">
      <c r="A8" s="69" t="s">
        <v>127</v>
      </c>
      <c r="B8" s="267" t="s">
        <v>5</v>
      </c>
      <c r="C8" s="268">
        <v>5022</v>
      </c>
      <c r="D8" s="87">
        <v>4313</v>
      </c>
      <c r="E8" s="87">
        <v>4149</v>
      </c>
      <c r="F8" s="87">
        <v>3928</v>
      </c>
      <c r="G8" s="77" t="s">
        <v>217</v>
      </c>
      <c r="H8" s="87">
        <v>3241</v>
      </c>
      <c r="I8" s="87">
        <v>2818</v>
      </c>
    </row>
    <row r="9" spans="1:10" x14ac:dyDescent="0.2">
      <c r="A9" s="69"/>
      <c r="B9" s="267" t="s">
        <v>84</v>
      </c>
      <c r="C9" s="268">
        <v>1256</v>
      </c>
      <c r="D9" s="87">
        <v>1062</v>
      </c>
      <c r="E9" s="87">
        <v>1192</v>
      </c>
      <c r="F9" s="87">
        <v>1028</v>
      </c>
      <c r="G9" s="77">
        <v>971</v>
      </c>
      <c r="H9" s="87">
        <v>822</v>
      </c>
      <c r="I9" s="87">
        <v>695</v>
      </c>
    </row>
    <row r="10" spans="1:10" x14ac:dyDescent="0.2">
      <c r="A10" s="69"/>
      <c r="B10" s="267" t="s">
        <v>40</v>
      </c>
      <c r="C10" s="268">
        <v>3766</v>
      </c>
      <c r="D10" s="87">
        <v>3251</v>
      </c>
      <c r="E10" s="87">
        <v>2957</v>
      </c>
      <c r="F10" s="87">
        <v>2900</v>
      </c>
      <c r="G10" s="77" t="s">
        <v>218</v>
      </c>
      <c r="H10" s="87">
        <v>2419</v>
      </c>
      <c r="I10" s="87">
        <v>2123</v>
      </c>
    </row>
    <row r="11" spans="1:10" x14ac:dyDescent="0.2">
      <c r="A11" s="69"/>
      <c r="B11" s="267"/>
      <c r="C11" s="268"/>
      <c r="D11" s="87"/>
      <c r="E11" s="87"/>
      <c r="F11" s="87"/>
      <c r="G11" s="77"/>
      <c r="H11" s="77"/>
      <c r="I11" s="77"/>
      <c r="J11" s="225"/>
    </row>
    <row r="12" spans="1:10" x14ac:dyDescent="0.2">
      <c r="A12" s="69" t="s">
        <v>128</v>
      </c>
      <c r="B12" s="267" t="s">
        <v>5</v>
      </c>
      <c r="C12" s="268">
        <v>4421</v>
      </c>
      <c r="D12" s="87">
        <v>4620</v>
      </c>
      <c r="E12" s="87">
        <v>4343</v>
      </c>
      <c r="F12" s="87">
        <v>4047</v>
      </c>
      <c r="G12" s="77" t="s">
        <v>219</v>
      </c>
      <c r="H12" s="87">
        <v>3925</v>
      </c>
      <c r="I12" s="87">
        <v>3783</v>
      </c>
    </row>
    <row r="13" spans="1:10" x14ac:dyDescent="0.2">
      <c r="A13" s="69"/>
      <c r="B13" s="267" t="s">
        <v>84</v>
      </c>
      <c r="C13" s="268">
        <v>1714</v>
      </c>
      <c r="D13" s="87">
        <v>1818</v>
      </c>
      <c r="E13" s="87">
        <v>1754</v>
      </c>
      <c r="F13" s="87">
        <v>1653</v>
      </c>
      <c r="G13" s="77" t="s">
        <v>220</v>
      </c>
      <c r="H13" s="87">
        <v>1589</v>
      </c>
      <c r="I13" s="87">
        <v>1522</v>
      </c>
    </row>
    <row r="14" spans="1:10" x14ac:dyDescent="0.2">
      <c r="A14" s="69"/>
      <c r="B14" s="267" t="s">
        <v>40</v>
      </c>
      <c r="C14" s="268">
        <v>2707</v>
      </c>
      <c r="D14" s="87">
        <v>2802</v>
      </c>
      <c r="E14" s="87">
        <v>2589</v>
      </c>
      <c r="F14" s="87">
        <v>2394</v>
      </c>
      <c r="G14" s="77" t="s">
        <v>221</v>
      </c>
      <c r="H14" s="87">
        <v>2336</v>
      </c>
      <c r="I14" s="87">
        <v>2261</v>
      </c>
    </row>
    <row r="15" spans="1:10" x14ac:dyDescent="0.2">
      <c r="A15" s="69"/>
      <c r="B15" s="267"/>
      <c r="C15" s="268"/>
      <c r="D15" s="87"/>
      <c r="E15" s="87"/>
      <c r="F15" s="87"/>
      <c r="G15" s="77" t="s">
        <v>36</v>
      </c>
      <c r="H15" s="77"/>
      <c r="I15" s="77"/>
      <c r="J15" s="225"/>
    </row>
    <row r="16" spans="1:10" x14ac:dyDescent="0.2">
      <c r="A16" s="69" t="s">
        <v>129</v>
      </c>
      <c r="B16" s="267" t="s">
        <v>5</v>
      </c>
      <c r="C16" s="268">
        <v>19638</v>
      </c>
      <c r="D16" s="87">
        <v>19775</v>
      </c>
      <c r="E16" s="87">
        <v>18248</v>
      </c>
      <c r="F16" s="87">
        <v>15725</v>
      </c>
      <c r="G16" s="77" t="s">
        <v>222</v>
      </c>
      <c r="H16" s="87">
        <v>12908</v>
      </c>
      <c r="I16" s="87">
        <v>11683</v>
      </c>
    </row>
    <row r="17" spans="1:10" x14ac:dyDescent="0.2">
      <c r="A17" s="69"/>
      <c r="B17" s="267" t="s">
        <v>84</v>
      </c>
      <c r="C17" s="268">
        <v>8308</v>
      </c>
      <c r="D17" s="87">
        <v>8551</v>
      </c>
      <c r="E17" s="87">
        <v>7971</v>
      </c>
      <c r="F17" s="87">
        <v>6731</v>
      </c>
      <c r="G17" s="77" t="s">
        <v>223</v>
      </c>
      <c r="H17" s="87">
        <v>5460</v>
      </c>
      <c r="I17" s="87">
        <v>4850</v>
      </c>
    </row>
    <row r="18" spans="1:10" x14ac:dyDescent="0.2">
      <c r="A18" s="69"/>
      <c r="B18" s="267" t="s">
        <v>40</v>
      </c>
      <c r="C18" s="268">
        <v>11330</v>
      </c>
      <c r="D18" s="87">
        <v>11224</v>
      </c>
      <c r="E18" s="87">
        <v>10277</v>
      </c>
      <c r="F18" s="87">
        <v>8994</v>
      </c>
      <c r="G18" s="77" t="s">
        <v>224</v>
      </c>
      <c r="H18" s="87">
        <v>7448</v>
      </c>
      <c r="I18" s="87">
        <v>6833</v>
      </c>
    </row>
    <row r="19" spans="1:10" x14ac:dyDescent="0.2">
      <c r="A19" s="69"/>
      <c r="B19" s="267"/>
      <c r="C19" s="268"/>
      <c r="D19" s="87"/>
      <c r="E19" s="87"/>
      <c r="F19" s="87"/>
      <c r="G19" s="77"/>
      <c r="H19" s="77"/>
      <c r="I19" s="77"/>
      <c r="J19" s="225"/>
    </row>
    <row r="20" spans="1:10" ht="12" customHeight="1" x14ac:dyDescent="0.2">
      <c r="A20" s="69" t="s">
        <v>130</v>
      </c>
      <c r="B20" s="267" t="s">
        <v>5</v>
      </c>
      <c r="C20" s="268">
        <v>3953</v>
      </c>
      <c r="D20" s="87">
        <v>3994</v>
      </c>
      <c r="E20" s="87">
        <v>4067</v>
      </c>
      <c r="F20" s="87">
        <v>4065</v>
      </c>
      <c r="G20" s="77" t="s">
        <v>225</v>
      </c>
      <c r="H20" s="87">
        <v>3754</v>
      </c>
      <c r="I20" s="87">
        <v>3551</v>
      </c>
    </row>
    <row r="21" spans="1:10" x14ac:dyDescent="0.2">
      <c r="A21" s="69"/>
      <c r="B21" s="267" t="s">
        <v>84</v>
      </c>
      <c r="C21" s="268">
        <v>2398</v>
      </c>
      <c r="D21" s="87">
        <v>2411</v>
      </c>
      <c r="E21" s="87">
        <v>2415</v>
      </c>
      <c r="F21" s="87">
        <v>2329</v>
      </c>
      <c r="G21" s="77" t="s">
        <v>226</v>
      </c>
      <c r="H21" s="87">
        <v>2076</v>
      </c>
      <c r="I21" s="87">
        <v>1988</v>
      </c>
    </row>
    <row r="22" spans="1:10" x14ac:dyDescent="0.2">
      <c r="A22" s="69"/>
      <c r="B22" s="267" t="s">
        <v>40</v>
      </c>
      <c r="C22" s="268">
        <v>1555</v>
      </c>
      <c r="D22" s="87">
        <v>1583</v>
      </c>
      <c r="E22" s="87">
        <v>1652</v>
      </c>
      <c r="F22" s="87">
        <v>1736</v>
      </c>
      <c r="G22" s="77" t="s">
        <v>227</v>
      </c>
      <c r="H22" s="87">
        <v>1678</v>
      </c>
      <c r="I22" s="87">
        <v>1563</v>
      </c>
    </row>
    <row r="23" spans="1:10" x14ac:dyDescent="0.2">
      <c r="A23" s="69"/>
      <c r="B23" s="267"/>
      <c r="C23" s="268"/>
      <c r="D23" s="87"/>
      <c r="E23" s="87"/>
      <c r="F23" s="87"/>
      <c r="G23" s="77"/>
      <c r="H23" s="77"/>
      <c r="I23" s="77"/>
      <c r="J23" s="225"/>
    </row>
    <row r="24" spans="1:10" ht="12" customHeight="1" x14ac:dyDescent="0.2">
      <c r="A24" s="69" t="s">
        <v>134</v>
      </c>
      <c r="B24" s="267" t="s">
        <v>5</v>
      </c>
      <c r="C24" s="268">
        <v>4876</v>
      </c>
      <c r="D24" s="87">
        <v>4962</v>
      </c>
      <c r="E24" s="87">
        <v>5014</v>
      </c>
      <c r="F24" s="87">
        <v>5344</v>
      </c>
      <c r="G24" s="77" t="s">
        <v>228</v>
      </c>
      <c r="H24" s="87">
        <v>5309</v>
      </c>
      <c r="I24" s="87">
        <v>5025</v>
      </c>
    </row>
    <row r="25" spans="1:10" x14ac:dyDescent="0.2">
      <c r="A25" s="69"/>
      <c r="B25" s="267" t="s">
        <v>84</v>
      </c>
      <c r="C25" s="268">
        <v>3138</v>
      </c>
      <c r="D25" s="87">
        <v>3167</v>
      </c>
      <c r="E25" s="87">
        <v>3211</v>
      </c>
      <c r="F25" s="87">
        <v>3358</v>
      </c>
      <c r="G25" s="77" t="s">
        <v>229</v>
      </c>
      <c r="H25" s="87">
        <v>3299</v>
      </c>
      <c r="I25" s="87">
        <v>3096</v>
      </c>
    </row>
    <row r="26" spans="1:10" x14ac:dyDescent="0.2">
      <c r="A26" s="69"/>
      <c r="B26" s="267" t="s">
        <v>40</v>
      </c>
      <c r="C26" s="268">
        <v>1738</v>
      </c>
      <c r="D26" s="87">
        <v>1795</v>
      </c>
      <c r="E26" s="87">
        <v>1803</v>
      </c>
      <c r="F26" s="87">
        <v>1986</v>
      </c>
      <c r="G26" s="77" t="s">
        <v>230</v>
      </c>
      <c r="H26" s="87">
        <v>2010</v>
      </c>
      <c r="I26" s="87">
        <v>1929</v>
      </c>
    </row>
    <row r="27" spans="1:10" x14ac:dyDescent="0.2">
      <c r="A27" s="69"/>
      <c r="B27" s="267"/>
      <c r="C27" s="268"/>
      <c r="D27" s="87"/>
      <c r="E27" s="87"/>
      <c r="F27" s="87"/>
      <c r="G27" s="77"/>
      <c r="H27" s="77"/>
      <c r="I27" s="77"/>
      <c r="J27" s="225"/>
    </row>
    <row r="28" spans="1:10" x14ac:dyDescent="0.2">
      <c r="A28" s="269" t="s">
        <v>142</v>
      </c>
      <c r="B28" s="267" t="s">
        <v>5</v>
      </c>
      <c r="C28" s="268">
        <v>1981</v>
      </c>
      <c r="D28" s="87">
        <v>2051</v>
      </c>
      <c r="E28" s="87">
        <v>2102</v>
      </c>
      <c r="F28" s="87">
        <v>2229</v>
      </c>
      <c r="G28" s="77" t="s">
        <v>231</v>
      </c>
      <c r="H28" s="87">
        <v>2080</v>
      </c>
      <c r="I28" s="87">
        <v>1921</v>
      </c>
    </row>
    <row r="29" spans="1:10" x14ac:dyDescent="0.2">
      <c r="A29" s="69"/>
      <c r="B29" s="267" t="s">
        <v>84</v>
      </c>
      <c r="C29" s="268">
        <v>1293</v>
      </c>
      <c r="D29" s="87">
        <v>1288</v>
      </c>
      <c r="E29" s="87">
        <v>1320</v>
      </c>
      <c r="F29" s="87">
        <v>1352</v>
      </c>
      <c r="G29" s="77" t="s">
        <v>232</v>
      </c>
      <c r="H29" s="87">
        <v>1210</v>
      </c>
      <c r="I29" s="87">
        <v>1081</v>
      </c>
    </row>
    <row r="30" spans="1:10" x14ac:dyDescent="0.2">
      <c r="A30" s="69"/>
      <c r="B30" s="267" t="s">
        <v>40</v>
      </c>
      <c r="C30" s="268">
        <v>688</v>
      </c>
      <c r="D30" s="87">
        <v>763</v>
      </c>
      <c r="E30" s="87">
        <v>782</v>
      </c>
      <c r="F30" s="87">
        <v>877</v>
      </c>
      <c r="G30" s="77">
        <v>890</v>
      </c>
      <c r="H30" s="87">
        <v>870</v>
      </c>
      <c r="I30" s="87">
        <v>840</v>
      </c>
    </row>
    <row r="31" spans="1:10" x14ac:dyDescent="0.2">
      <c r="A31" s="69"/>
      <c r="B31" s="267"/>
      <c r="C31" s="268"/>
      <c r="D31" s="87"/>
      <c r="E31" s="87"/>
      <c r="F31" s="87"/>
      <c r="G31" s="77"/>
      <c r="H31" s="77"/>
      <c r="I31" s="77"/>
      <c r="J31" s="225"/>
    </row>
    <row r="32" spans="1:10" x14ac:dyDescent="0.2">
      <c r="A32" s="69" t="s">
        <v>131</v>
      </c>
      <c r="B32" s="267" t="s">
        <v>5</v>
      </c>
      <c r="C32" s="268">
        <v>4689</v>
      </c>
      <c r="D32" s="87">
        <v>5444</v>
      </c>
      <c r="E32" s="87">
        <v>5705</v>
      </c>
      <c r="F32" s="87">
        <v>5575</v>
      </c>
      <c r="G32" s="77" t="s">
        <v>233</v>
      </c>
      <c r="H32" s="87">
        <v>5257</v>
      </c>
      <c r="I32" s="87">
        <v>5110</v>
      </c>
    </row>
    <row r="33" spans="1:10" x14ac:dyDescent="0.2">
      <c r="A33" s="69"/>
      <c r="B33" s="267" t="s">
        <v>84</v>
      </c>
      <c r="C33" s="268">
        <v>1309</v>
      </c>
      <c r="D33" s="87">
        <v>1433</v>
      </c>
      <c r="E33" s="87">
        <v>1488</v>
      </c>
      <c r="F33" s="87">
        <v>1485</v>
      </c>
      <c r="G33" s="77" t="s">
        <v>234</v>
      </c>
      <c r="H33" s="87">
        <v>1410</v>
      </c>
      <c r="I33" s="87">
        <v>1370</v>
      </c>
    </row>
    <row r="34" spans="1:10" x14ac:dyDescent="0.2">
      <c r="A34" s="69"/>
      <c r="B34" s="267" t="s">
        <v>40</v>
      </c>
      <c r="C34" s="268">
        <v>3380</v>
      </c>
      <c r="D34" s="87">
        <v>4011</v>
      </c>
      <c r="E34" s="87">
        <v>4217</v>
      </c>
      <c r="F34" s="87">
        <v>4090</v>
      </c>
      <c r="G34" s="77" t="s">
        <v>235</v>
      </c>
      <c r="H34" s="87">
        <v>3847</v>
      </c>
      <c r="I34" s="87">
        <v>3740</v>
      </c>
    </row>
    <row r="35" spans="1:10" x14ac:dyDescent="0.2">
      <c r="A35" s="69"/>
      <c r="B35" s="267"/>
      <c r="C35" s="268"/>
      <c r="D35" s="87"/>
      <c r="E35" s="87"/>
      <c r="F35" s="87"/>
      <c r="G35" s="77"/>
      <c r="H35" s="77"/>
      <c r="I35" s="77"/>
      <c r="J35" s="225"/>
    </row>
    <row r="36" spans="1:10" x14ac:dyDescent="0.2">
      <c r="A36" s="69" t="s">
        <v>132</v>
      </c>
      <c r="B36" s="267" t="s">
        <v>5</v>
      </c>
      <c r="C36" s="268">
        <v>1386</v>
      </c>
      <c r="D36" s="87">
        <v>1388</v>
      </c>
      <c r="E36" s="87">
        <v>1092</v>
      </c>
      <c r="F36" s="87">
        <v>1075</v>
      </c>
      <c r="G36" s="77">
        <v>963</v>
      </c>
      <c r="H36" s="87">
        <v>916</v>
      </c>
      <c r="I36" s="87">
        <v>901</v>
      </c>
    </row>
    <row r="37" spans="1:10" x14ac:dyDescent="0.2">
      <c r="A37" s="69"/>
      <c r="B37" s="267" t="s">
        <v>84</v>
      </c>
      <c r="C37" s="268">
        <v>956</v>
      </c>
      <c r="D37" s="87">
        <v>990</v>
      </c>
      <c r="E37" s="87">
        <v>781</v>
      </c>
      <c r="F37" s="87">
        <v>725</v>
      </c>
      <c r="G37" s="77">
        <v>646</v>
      </c>
      <c r="H37" s="87">
        <v>542</v>
      </c>
      <c r="I37" s="87">
        <v>513</v>
      </c>
    </row>
    <row r="38" spans="1:10" x14ac:dyDescent="0.2">
      <c r="A38" s="69"/>
      <c r="B38" s="267" t="s">
        <v>40</v>
      </c>
      <c r="C38" s="268">
        <v>430</v>
      </c>
      <c r="D38" s="87">
        <v>398</v>
      </c>
      <c r="E38" s="87">
        <v>311</v>
      </c>
      <c r="F38" s="87">
        <v>350</v>
      </c>
      <c r="G38" s="77">
        <v>317</v>
      </c>
      <c r="H38" s="87">
        <v>374</v>
      </c>
      <c r="I38" s="87">
        <v>388</v>
      </c>
    </row>
    <row r="40" spans="1:10" ht="13.5" thickBot="1" x14ac:dyDescent="0.3">
      <c r="A40" s="58" t="s">
        <v>251</v>
      </c>
    </row>
    <row r="41" spans="1:10" ht="22.5" customHeight="1" thickTop="1" x14ac:dyDescent="0.25">
      <c r="A41" s="80" t="s">
        <v>250</v>
      </c>
      <c r="B41" s="116" t="s">
        <v>83</v>
      </c>
      <c r="C41" s="266" t="s">
        <v>253</v>
      </c>
      <c r="D41" s="271" t="s">
        <v>260</v>
      </c>
      <c r="E41" s="295" t="s">
        <v>266</v>
      </c>
    </row>
    <row r="42" spans="1:10" x14ac:dyDescent="0.2">
      <c r="A42" s="260" t="s">
        <v>125</v>
      </c>
      <c r="B42" s="261" t="s">
        <v>5</v>
      </c>
      <c r="C42" s="262">
        <v>31850</v>
      </c>
      <c r="D42" s="68">
        <v>29006</v>
      </c>
      <c r="E42" s="68">
        <v>26980</v>
      </c>
    </row>
    <row r="43" spans="1:10" x14ac:dyDescent="0.2">
      <c r="A43" s="260"/>
      <c r="B43" s="261" t="s">
        <v>84</v>
      </c>
      <c r="C43" s="262">
        <v>13740</v>
      </c>
      <c r="D43" s="68">
        <v>12235</v>
      </c>
      <c r="E43" s="68">
        <v>11102</v>
      </c>
    </row>
    <row r="44" spans="1:10" x14ac:dyDescent="0.2">
      <c r="A44" s="260"/>
      <c r="B44" s="261" t="s">
        <v>40</v>
      </c>
      <c r="C44" s="262">
        <v>18110</v>
      </c>
      <c r="D44" s="68">
        <v>16771</v>
      </c>
      <c r="E44" s="68">
        <v>15878</v>
      </c>
    </row>
    <row r="45" spans="1:10" x14ac:dyDescent="0.2">
      <c r="A45" s="260"/>
      <c r="B45" s="261"/>
      <c r="C45" s="263"/>
      <c r="D45" s="263"/>
      <c r="E45" s="263"/>
    </row>
    <row r="46" spans="1:10" x14ac:dyDescent="0.2">
      <c r="A46" s="264" t="s">
        <v>127</v>
      </c>
      <c r="B46" s="261" t="s">
        <v>5</v>
      </c>
      <c r="C46" s="262">
        <v>2497</v>
      </c>
      <c r="D46" s="68">
        <v>2128</v>
      </c>
      <c r="E46" s="68">
        <v>1907</v>
      </c>
    </row>
    <row r="47" spans="1:10" x14ac:dyDescent="0.2">
      <c r="A47" s="260"/>
      <c r="B47" s="261" t="s">
        <v>84</v>
      </c>
      <c r="C47" s="262">
        <v>613</v>
      </c>
      <c r="D47" s="68">
        <v>501</v>
      </c>
      <c r="E47" s="68">
        <v>427</v>
      </c>
    </row>
    <row r="48" spans="1:10" x14ac:dyDescent="0.2">
      <c r="A48" s="260"/>
      <c r="B48" s="261" t="s">
        <v>40</v>
      </c>
      <c r="C48" s="262">
        <v>1884</v>
      </c>
      <c r="D48" s="68">
        <v>1627</v>
      </c>
      <c r="E48" s="68">
        <v>1480</v>
      </c>
    </row>
    <row r="49" spans="1:5" x14ac:dyDescent="0.2">
      <c r="A49" s="260"/>
      <c r="B49" s="261"/>
      <c r="C49" s="263"/>
      <c r="D49" s="263"/>
      <c r="E49" s="263"/>
    </row>
    <row r="50" spans="1:5" x14ac:dyDescent="0.2">
      <c r="A50" s="264" t="s">
        <v>246</v>
      </c>
      <c r="B50" s="261" t="s">
        <v>5</v>
      </c>
      <c r="C50" s="262">
        <v>3465</v>
      </c>
      <c r="D50" s="68">
        <v>3110</v>
      </c>
      <c r="E50" s="68">
        <v>2899</v>
      </c>
    </row>
    <row r="51" spans="1:5" x14ac:dyDescent="0.2">
      <c r="A51" s="260"/>
      <c r="B51" s="261" t="s">
        <v>84</v>
      </c>
      <c r="C51" s="262">
        <v>1431</v>
      </c>
      <c r="D51" s="68">
        <v>1279</v>
      </c>
      <c r="E51" s="68">
        <v>1169</v>
      </c>
    </row>
    <row r="52" spans="1:5" x14ac:dyDescent="0.2">
      <c r="A52" s="260"/>
      <c r="B52" s="261" t="s">
        <v>40</v>
      </c>
      <c r="C52" s="262">
        <v>2034</v>
      </c>
      <c r="D52" s="68">
        <v>1831</v>
      </c>
      <c r="E52" s="68">
        <v>1730</v>
      </c>
    </row>
    <row r="53" spans="1:5" x14ac:dyDescent="0.2">
      <c r="A53" s="260"/>
      <c r="B53" s="261"/>
      <c r="C53" s="263"/>
      <c r="D53" s="263"/>
      <c r="E53" s="263"/>
    </row>
    <row r="54" spans="1:5" x14ac:dyDescent="0.2">
      <c r="A54" s="264" t="s">
        <v>240</v>
      </c>
      <c r="B54" s="261" t="s">
        <v>5</v>
      </c>
      <c r="C54" s="262">
        <v>4084</v>
      </c>
      <c r="D54" s="68">
        <v>3867</v>
      </c>
      <c r="E54" s="68">
        <v>3716</v>
      </c>
    </row>
    <row r="55" spans="1:5" x14ac:dyDescent="0.2">
      <c r="A55" s="260"/>
      <c r="B55" s="261" t="s">
        <v>84</v>
      </c>
      <c r="C55" s="262">
        <v>1666</v>
      </c>
      <c r="D55" s="68">
        <v>1492</v>
      </c>
      <c r="E55" s="68">
        <v>1343</v>
      </c>
    </row>
    <row r="56" spans="1:5" x14ac:dyDescent="0.2">
      <c r="A56" s="260"/>
      <c r="B56" s="261" t="s">
        <v>40</v>
      </c>
      <c r="C56" s="262">
        <v>2418</v>
      </c>
      <c r="D56" s="68">
        <v>2375</v>
      </c>
      <c r="E56" s="68">
        <v>2373</v>
      </c>
    </row>
    <row r="57" spans="1:5" x14ac:dyDescent="0.2">
      <c r="A57" s="260"/>
      <c r="B57" s="261"/>
      <c r="C57" s="263"/>
      <c r="D57" s="263"/>
      <c r="E57" s="263"/>
    </row>
    <row r="58" spans="1:5" x14ac:dyDescent="0.2">
      <c r="A58" s="264" t="s">
        <v>241</v>
      </c>
      <c r="B58" s="261" t="s">
        <v>5</v>
      </c>
      <c r="C58" s="262">
        <v>6223</v>
      </c>
      <c r="D58" s="68">
        <v>5350</v>
      </c>
      <c r="E58" s="68">
        <v>4755</v>
      </c>
    </row>
    <row r="59" spans="1:5" x14ac:dyDescent="0.2">
      <c r="A59" s="260"/>
      <c r="B59" s="261" t="s">
        <v>84</v>
      </c>
      <c r="C59" s="262">
        <v>2566</v>
      </c>
      <c r="D59" s="68">
        <v>2189</v>
      </c>
      <c r="E59" s="68">
        <v>1897</v>
      </c>
    </row>
    <row r="60" spans="1:5" x14ac:dyDescent="0.2">
      <c r="A60" s="260"/>
      <c r="B60" s="261" t="s">
        <v>40</v>
      </c>
      <c r="C60" s="262">
        <v>3657</v>
      </c>
      <c r="D60" s="68">
        <v>3161</v>
      </c>
      <c r="E60" s="68">
        <v>2858</v>
      </c>
    </row>
    <row r="61" spans="1:5" x14ac:dyDescent="0.2">
      <c r="A61" s="260"/>
      <c r="B61" s="261"/>
      <c r="C61" s="263"/>
      <c r="D61" s="263"/>
      <c r="E61" s="263"/>
    </row>
    <row r="62" spans="1:5" x14ac:dyDescent="0.2">
      <c r="A62" s="264" t="s">
        <v>254</v>
      </c>
      <c r="B62" s="261" t="s">
        <v>5</v>
      </c>
      <c r="C62" s="262">
        <v>1616</v>
      </c>
      <c r="D62" s="68">
        <v>1340</v>
      </c>
      <c r="E62" s="68">
        <v>1173</v>
      </c>
    </row>
    <row r="63" spans="1:5" x14ac:dyDescent="0.2">
      <c r="A63" s="260"/>
      <c r="B63" s="261" t="s">
        <v>84</v>
      </c>
      <c r="C63" s="262">
        <v>480</v>
      </c>
      <c r="D63" s="68">
        <v>381</v>
      </c>
      <c r="E63" s="68">
        <v>333</v>
      </c>
    </row>
    <row r="64" spans="1:5" x14ac:dyDescent="0.2">
      <c r="A64" s="260"/>
      <c r="B64" s="261" t="s">
        <v>40</v>
      </c>
      <c r="C64" s="262">
        <v>1136</v>
      </c>
      <c r="D64" s="68">
        <v>959</v>
      </c>
      <c r="E64" s="68">
        <v>840</v>
      </c>
    </row>
    <row r="65" spans="1:5" x14ac:dyDescent="0.2">
      <c r="A65" s="260"/>
      <c r="B65" s="261"/>
      <c r="C65" s="263"/>
      <c r="D65" s="263"/>
      <c r="E65" s="263"/>
    </row>
    <row r="66" spans="1:5" x14ac:dyDescent="0.2">
      <c r="A66" s="264" t="s">
        <v>243</v>
      </c>
      <c r="B66" s="261" t="s">
        <v>5</v>
      </c>
      <c r="C66" s="262">
        <v>1837</v>
      </c>
      <c r="D66" s="68">
        <v>1962</v>
      </c>
      <c r="E66" s="68">
        <v>1989</v>
      </c>
    </row>
    <row r="67" spans="1:5" x14ac:dyDescent="0.2">
      <c r="A67" s="260"/>
      <c r="B67" s="261" t="s">
        <v>84</v>
      </c>
      <c r="C67" s="262">
        <v>1463</v>
      </c>
      <c r="D67" s="68">
        <v>1500</v>
      </c>
      <c r="E67" s="68">
        <v>1482</v>
      </c>
    </row>
    <row r="68" spans="1:5" x14ac:dyDescent="0.2">
      <c r="A68" s="260"/>
      <c r="B68" s="261" t="s">
        <v>40</v>
      </c>
      <c r="C68" s="262">
        <v>374</v>
      </c>
      <c r="D68" s="68">
        <v>462</v>
      </c>
      <c r="E68" s="68">
        <v>507</v>
      </c>
    </row>
    <row r="69" spans="1:5" x14ac:dyDescent="0.2">
      <c r="A69" s="260"/>
      <c r="B69" s="261"/>
      <c r="C69" s="265"/>
      <c r="D69" s="265"/>
      <c r="E69" s="265"/>
    </row>
    <row r="70" spans="1:5" x14ac:dyDescent="0.2">
      <c r="A70" s="264" t="s">
        <v>247</v>
      </c>
      <c r="B70" s="261" t="s">
        <v>5</v>
      </c>
      <c r="C70" s="262">
        <v>4783</v>
      </c>
      <c r="D70" s="68">
        <v>4378</v>
      </c>
      <c r="E70" s="68">
        <v>4012</v>
      </c>
    </row>
    <row r="71" spans="1:5" x14ac:dyDescent="0.2">
      <c r="A71" s="260"/>
      <c r="B71" s="261" t="s">
        <v>84</v>
      </c>
      <c r="C71" s="262">
        <v>2874</v>
      </c>
      <c r="D71" s="68">
        <v>2537</v>
      </c>
      <c r="E71" s="68">
        <v>2231</v>
      </c>
    </row>
    <row r="72" spans="1:5" x14ac:dyDescent="0.2">
      <c r="A72" s="260"/>
      <c r="B72" s="261" t="s">
        <v>40</v>
      </c>
      <c r="C72" s="262">
        <v>1909</v>
      </c>
      <c r="D72" s="68">
        <v>1841</v>
      </c>
      <c r="E72" s="68">
        <v>1781</v>
      </c>
    </row>
    <row r="73" spans="1:5" x14ac:dyDescent="0.2">
      <c r="A73" s="260"/>
      <c r="B73" s="261"/>
      <c r="C73" s="262"/>
      <c r="D73" s="262"/>
      <c r="E73" s="262"/>
    </row>
    <row r="74" spans="1:5" x14ac:dyDescent="0.2">
      <c r="A74" s="264" t="s">
        <v>245</v>
      </c>
      <c r="B74" s="261" t="s">
        <v>5</v>
      </c>
      <c r="C74" s="262">
        <v>1576</v>
      </c>
      <c r="D74" s="68">
        <v>1268</v>
      </c>
      <c r="E74" s="68">
        <v>1149</v>
      </c>
    </row>
    <row r="75" spans="1:5" x14ac:dyDescent="0.2">
      <c r="A75" s="260"/>
      <c r="B75" s="261" t="s">
        <v>84</v>
      </c>
      <c r="C75" s="262">
        <v>854</v>
      </c>
      <c r="D75" s="68">
        <v>675</v>
      </c>
      <c r="E75" s="68">
        <v>621</v>
      </c>
    </row>
    <row r="76" spans="1:5" x14ac:dyDescent="0.2">
      <c r="A76" s="260"/>
      <c r="B76" s="261" t="s">
        <v>40</v>
      </c>
      <c r="C76" s="262">
        <v>722</v>
      </c>
      <c r="D76" s="68">
        <v>593</v>
      </c>
      <c r="E76" s="68">
        <v>528</v>
      </c>
    </row>
    <row r="77" spans="1:5" x14ac:dyDescent="0.2">
      <c r="A77" s="260"/>
      <c r="B77" s="261"/>
      <c r="C77" s="262"/>
      <c r="D77" s="262"/>
      <c r="E77" s="262"/>
    </row>
    <row r="78" spans="1:5" x14ac:dyDescent="0.2">
      <c r="A78" s="264" t="s">
        <v>131</v>
      </c>
      <c r="B78" s="261" t="s">
        <v>5</v>
      </c>
      <c r="C78" s="262">
        <v>4915</v>
      </c>
      <c r="D78" s="68">
        <v>4790</v>
      </c>
      <c r="E78" s="68">
        <v>4633</v>
      </c>
    </row>
    <row r="79" spans="1:5" x14ac:dyDescent="0.2">
      <c r="A79" s="260"/>
      <c r="B79" s="261" t="s">
        <v>84</v>
      </c>
      <c r="C79" s="262">
        <v>1312</v>
      </c>
      <c r="D79" s="68">
        <v>1242</v>
      </c>
      <c r="E79" s="68">
        <v>1202</v>
      </c>
    </row>
    <row r="80" spans="1:5" x14ac:dyDescent="0.2">
      <c r="A80" s="260"/>
      <c r="B80" s="261" t="s">
        <v>40</v>
      </c>
      <c r="C80" s="262">
        <v>3603</v>
      </c>
      <c r="D80" s="68">
        <v>3548</v>
      </c>
      <c r="E80" s="68">
        <v>3431</v>
      </c>
    </row>
    <row r="81" spans="1:10" x14ac:dyDescent="0.2">
      <c r="A81" s="264"/>
      <c r="B81" s="261"/>
      <c r="C81" s="262"/>
      <c r="D81" s="262"/>
      <c r="E81" s="262"/>
    </row>
    <row r="82" spans="1:10" x14ac:dyDescent="0.2">
      <c r="A82" s="264" t="s">
        <v>132</v>
      </c>
      <c r="B82" s="261" t="s">
        <v>5</v>
      </c>
      <c r="C82" s="262">
        <v>854</v>
      </c>
      <c r="D82" s="68">
        <v>813</v>
      </c>
      <c r="E82" s="68">
        <v>747</v>
      </c>
    </row>
    <row r="83" spans="1:10" x14ac:dyDescent="0.2">
      <c r="A83" s="260"/>
      <c r="B83" s="261" t="s">
        <v>84</v>
      </c>
      <c r="C83" s="262">
        <v>481</v>
      </c>
      <c r="D83" s="68">
        <v>439</v>
      </c>
      <c r="E83" s="68">
        <v>397</v>
      </c>
    </row>
    <row r="84" spans="1:10" x14ac:dyDescent="0.2">
      <c r="A84" s="260"/>
      <c r="B84" s="261" t="s">
        <v>40</v>
      </c>
      <c r="C84" s="262">
        <v>373</v>
      </c>
      <c r="D84" s="68">
        <v>374</v>
      </c>
      <c r="E84" s="68">
        <v>350</v>
      </c>
    </row>
    <row r="86" spans="1:10" ht="13.5" x14ac:dyDescent="0.2">
      <c r="A86" s="370" t="s">
        <v>135</v>
      </c>
      <c r="B86" s="370"/>
      <c r="C86" s="370"/>
      <c r="D86" s="370"/>
      <c r="E86" s="370"/>
      <c r="F86" s="370"/>
      <c r="G86" s="370"/>
      <c r="H86" s="370"/>
      <c r="I86" s="370"/>
      <c r="J86" s="370"/>
    </row>
    <row r="87" spans="1:10" ht="13.5" x14ac:dyDescent="0.2">
      <c r="A87" s="270" t="s">
        <v>261</v>
      </c>
    </row>
  </sheetData>
  <customSheetViews>
    <customSheetView guid="{C1909EBA-E690-4D0B-8D7C-7B33BE164461}" scale="110">
      <selection activeCell="L22" sqref="L22"/>
      <pageMargins left="0.23622047244094491" right="0.23622047244094491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10" topLeftCell="A49">
      <selection activeCell="G59" sqref="G59"/>
      <pageMargins left="0.23622047244094491" right="0.23622047244094491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10" topLeftCell="A49">
      <selection activeCell="G59" sqref="G59"/>
      <pageMargins left="0.23622047244094491" right="0.23622047244094491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10">
      <selection activeCell="L22" sqref="L22"/>
      <pageMargins left="0.7" right="0.7" top="0.75" bottom="0.75" header="0.3" footer="0.3"/>
      <pageSetup orientation="portrait" r:id="rId4"/>
    </customSheetView>
    <customSheetView guid="{9E288C68-A855-497F-B9E8-35946C714420}" scale="110" showPageBreaks="1">
      <pane ySplit="3" topLeftCell="A4" activePane="bottomLeft" state="frozen"/>
      <selection pane="bottomLeft" activeCell="G4" sqref="G4"/>
      <pageMargins left="0.45" right="0.45" top="0.75" bottom="0.75" header="0.3" footer="0.3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10">
      <pane ySplit="3" topLeftCell="A19" activePane="bottomLeft" state="frozen"/>
      <selection pane="bottomLeft" activeCell="G4" sqref="G4"/>
      <pageMargins left="0.45" right="0.45" top="0.75" bottom="0.75" header="0.3" footer="0.3"/>
      <pageSetup paperSize="9" orientation="portrait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110">
      <pane ySplit="3" topLeftCell="A4" activePane="bottomLeft" state="frozen"/>
      <selection pane="bottomLeft" activeCell="G4" sqref="G4"/>
      <pageMargins left="0.45" right="0.45" top="0.75" bottom="0.75" header="0.3" footer="0.3"/>
      <pageSetup paperSize="9" orientation="portrait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3" topLeftCell="A4" activePane="bottomLeft" state="frozen"/>
      <selection pane="bottomLeft" activeCell="D2" sqref="D2"/>
      <pageMargins left="0.45" right="0.45" top="0.75" bottom="0.75" header="0.3" footer="0.3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C555030-B639-445A-B305-835534289AE6}" scale="110" showPageBreaks="1">
      <pane ySplit="3" topLeftCell="A4" activePane="bottomLeft" state="frozen"/>
      <selection pane="bottomLeft" activeCell="D2" sqref="D2"/>
      <pageMargins left="0.45" right="0.45" top="0.75" bottom="0.75" header="0.3" footer="0.3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10">
      <selection activeCell="F4" sqref="F4"/>
      <pageMargins left="0.7" right="0.7" top="0.75" bottom="0.75" header="0.3" footer="0.3"/>
      <pageSetup orientation="portrait" r:id="rId10"/>
    </customSheetView>
    <customSheetView guid="{D2A23566-198C-4917-B558-26CE3EB2F1D6}" scale="110" showPageBreaks="1">
      <selection activeCell="L24" sqref="L24"/>
      <pageMargins left="0.23622047244094491" right="0.23622047244094491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10">
      <pane ySplit="3" topLeftCell="A4" activePane="bottomLeft" state="frozen"/>
      <selection pane="bottomLeft" activeCell="H4" sqref="H4"/>
      <pageMargins left="0.45" right="0.45" top="0.75" bottom="0.75" header="0.3" footer="0.3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cale="110">
      <pane ySplit="3" topLeftCell="A4" activePane="bottomLeft" state="frozen"/>
      <selection pane="bottomLeft" activeCell="G4" sqref="G4"/>
      <pageMargins left="0.45" right="0.45" top="0.75" bottom="0.75" header="0.3" footer="0.3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10" showPageBreaks="1">
      <pageMargins left="0.7" right="0.7" top="0.75" bottom="0.75" header="0.3" footer="0.3"/>
      <pageSetup orientation="portrait" r:id="rId14"/>
    </customSheetView>
    <customSheetView guid="{65A73507-9607-4F99-BB95-5F4D9276854C}" scale="110">
      <pageMargins left="0.7" right="0.7" top="0.75" bottom="0.75" header="0.3" footer="0.3"/>
      <pageSetup orientation="portrait" r:id="rId15"/>
    </customSheetView>
    <customSheetView guid="{AA3A0536-23D6-4721-BE0F-F5A34CA985B7}" scale="110">
      <pageMargins left="0.23622047244094491" right="0.23622047244094491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 scale="110">
      <pageMargins left="0.23622047244094491" right="0.23622047244094491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86:J86"/>
  </mergeCells>
  <hyperlinks>
    <hyperlink ref="I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portrait" r:id="rId18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6"/>
  <sheetViews>
    <sheetView zoomScaleNormal="100" workbookViewId="0">
      <selection activeCell="F2" sqref="F2"/>
    </sheetView>
  </sheetViews>
  <sheetFormatPr defaultColWidth="9.140625" defaultRowHeight="15.95" customHeight="1" x14ac:dyDescent="0.2"/>
  <cols>
    <col min="1" max="1" width="47.5703125" style="70" customWidth="1"/>
    <col min="2" max="2" width="12" style="71" customWidth="1"/>
    <col min="3" max="4" width="14.85546875" style="71" customWidth="1"/>
    <col min="5" max="5" width="17.5703125" style="71" customWidth="1"/>
    <col min="6" max="6" width="21.85546875" style="67" customWidth="1"/>
    <col min="7" max="16384" width="9.140625" style="67"/>
  </cols>
  <sheetData>
    <row r="1" spans="1:8" s="66" customFormat="1" ht="15.95" customHeight="1" x14ac:dyDescent="0.2">
      <c r="A1" s="64" t="s">
        <v>289</v>
      </c>
      <c r="B1" s="65"/>
      <c r="C1" s="65"/>
      <c r="D1" s="65"/>
      <c r="E1" s="65"/>
    </row>
    <row r="2" spans="1:8" ht="15.95" customHeight="1" thickBot="1" x14ac:dyDescent="0.3">
      <c r="A2" s="142"/>
      <c r="F2" s="5" t="s">
        <v>1</v>
      </c>
      <c r="H2" s="253"/>
    </row>
    <row r="3" spans="1:8" s="68" customFormat="1" ht="33" customHeight="1" thickTop="1" x14ac:dyDescent="0.25">
      <c r="A3" s="80" t="s">
        <v>256</v>
      </c>
      <c r="B3" s="283" t="s">
        <v>6</v>
      </c>
      <c r="C3" s="283" t="s">
        <v>133</v>
      </c>
      <c r="D3" s="283" t="s">
        <v>138</v>
      </c>
      <c r="E3" s="283" t="s">
        <v>139</v>
      </c>
      <c r="F3" s="284" t="s">
        <v>264</v>
      </c>
    </row>
    <row r="4" spans="1:8" s="66" customFormat="1" ht="20.100000000000001" customHeight="1" x14ac:dyDescent="0.2">
      <c r="A4" s="76" t="s">
        <v>0</v>
      </c>
      <c r="B4" s="77">
        <v>26980</v>
      </c>
      <c r="C4" s="77">
        <v>6479</v>
      </c>
      <c r="D4" s="77">
        <v>9566</v>
      </c>
      <c r="E4" s="77">
        <v>10856</v>
      </c>
      <c r="F4" s="77">
        <v>79</v>
      </c>
      <c r="G4" s="254"/>
    </row>
    <row r="5" spans="1:8" s="66" customFormat="1" ht="20.100000000000001" customHeight="1" x14ac:dyDescent="0.2">
      <c r="A5" s="256" t="s">
        <v>127</v>
      </c>
      <c r="B5" s="77">
        <v>1907</v>
      </c>
      <c r="C5" s="77">
        <v>567</v>
      </c>
      <c r="D5" s="77">
        <v>841</v>
      </c>
      <c r="E5" s="77">
        <v>492</v>
      </c>
      <c r="F5" s="77">
        <v>7</v>
      </c>
      <c r="G5" s="254"/>
    </row>
    <row r="6" spans="1:8" s="66" customFormat="1" ht="20.100000000000001" customHeight="1" x14ac:dyDescent="0.2">
      <c r="A6" s="256" t="s">
        <v>246</v>
      </c>
      <c r="B6" s="77">
        <v>2899</v>
      </c>
      <c r="C6" s="77">
        <v>832</v>
      </c>
      <c r="D6" s="77">
        <v>1278</v>
      </c>
      <c r="E6" s="77">
        <v>777</v>
      </c>
      <c r="F6" s="77">
        <v>12</v>
      </c>
      <c r="G6" s="254"/>
    </row>
    <row r="7" spans="1:8" s="66" customFormat="1" ht="20.100000000000001" customHeight="1" x14ac:dyDescent="0.2">
      <c r="A7" s="256" t="s">
        <v>240</v>
      </c>
      <c r="B7" s="77">
        <v>3716</v>
      </c>
      <c r="C7" s="77">
        <v>903</v>
      </c>
      <c r="D7" s="77">
        <v>1376</v>
      </c>
      <c r="E7" s="77">
        <v>1426</v>
      </c>
      <c r="F7" s="77">
        <v>11</v>
      </c>
      <c r="G7" s="254"/>
    </row>
    <row r="8" spans="1:8" s="105" customFormat="1" ht="20.100000000000001" customHeight="1" x14ac:dyDescent="0.2">
      <c r="A8" s="256" t="s">
        <v>241</v>
      </c>
      <c r="B8" s="77">
        <v>4755</v>
      </c>
      <c r="C8" s="77">
        <v>573</v>
      </c>
      <c r="D8" s="77">
        <v>1124</v>
      </c>
      <c r="E8" s="77">
        <v>3047</v>
      </c>
      <c r="F8" s="77">
        <v>11</v>
      </c>
      <c r="G8" s="254"/>
      <c r="H8" s="66"/>
    </row>
    <row r="9" spans="1:8" s="105" customFormat="1" ht="20.100000000000001" customHeight="1" x14ac:dyDescent="0.2">
      <c r="A9" s="256" t="s">
        <v>254</v>
      </c>
      <c r="B9" s="77">
        <v>1173</v>
      </c>
      <c r="C9" s="77">
        <v>443</v>
      </c>
      <c r="D9" s="77">
        <v>633</v>
      </c>
      <c r="E9" s="77">
        <v>96</v>
      </c>
      <c r="F9" s="77">
        <v>1</v>
      </c>
      <c r="G9" s="254"/>
      <c r="H9" s="66"/>
    </row>
    <row r="10" spans="1:8" s="66" customFormat="1" ht="20.100000000000001" customHeight="1" x14ac:dyDescent="0.2">
      <c r="A10" s="256" t="s">
        <v>243</v>
      </c>
      <c r="B10" s="77">
        <v>1989</v>
      </c>
      <c r="C10" s="77">
        <v>336</v>
      </c>
      <c r="D10" s="77">
        <v>99</v>
      </c>
      <c r="E10" s="77">
        <v>1553</v>
      </c>
      <c r="F10" s="77">
        <v>1</v>
      </c>
      <c r="G10" s="254"/>
    </row>
    <row r="11" spans="1:8" s="66" customFormat="1" ht="20.100000000000001" customHeight="1" x14ac:dyDescent="0.2">
      <c r="A11" s="256" t="s">
        <v>247</v>
      </c>
      <c r="B11" s="77">
        <v>4012</v>
      </c>
      <c r="C11" s="77">
        <v>1610</v>
      </c>
      <c r="D11" s="77">
        <v>1876</v>
      </c>
      <c r="E11" s="77">
        <v>516</v>
      </c>
      <c r="F11" s="77">
        <v>10</v>
      </c>
      <c r="G11" s="254"/>
    </row>
    <row r="12" spans="1:8" s="66" customFormat="1" ht="20.100000000000001" customHeight="1" x14ac:dyDescent="0.2">
      <c r="A12" s="256" t="s">
        <v>245</v>
      </c>
      <c r="B12" s="77">
        <v>1149</v>
      </c>
      <c r="C12" s="77">
        <v>400</v>
      </c>
      <c r="D12" s="77">
        <v>621</v>
      </c>
      <c r="E12" s="77">
        <v>124</v>
      </c>
      <c r="F12" s="77">
        <v>4</v>
      </c>
      <c r="G12" s="254"/>
    </row>
    <row r="13" spans="1:8" s="66" customFormat="1" ht="20.100000000000001" customHeight="1" x14ac:dyDescent="0.2">
      <c r="A13" s="256" t="s">
        <v>131</v>
      </c>
      <c r="B13" s="77">
        <v>4633</v>
      </c>
      <c r="C13" s="77">
        <v>706</v>
      </c>
      <c r="D13" s="77">
        <v>1545</v>
      </c>
      <c r="E13" s="77">
        <v>2360</v>
      </c>
      <c r="F13" s="77">
        <v>22</v>
      </c>
      <c r="G13" s="254"/>
    </row>
    <row r="14" spans="1:8" s="66" customFormat="1" ht="20.100000000000001" customHeight="1" x14ac:dyDescent="0.2">
      <c r="A14" s="256" t="s">
        <v>132</v>
      </c>
      <c r="B14" s="77">
        <v>747</v>
      </c>
      <c r="C14" s="77">
        <v>109</v>
      </c>
      <c r="D14" s="77">
        <v>173</v>
      </c>
      <c r="E14" s="77">
        <v>465</v>
      </c>
      <c r="F14" s="77" t="s">
        <v>3</v>
      </c>
      <c r="G14" s="254"/>
    </row>
    <row r="15" spans="1:8" ht="15.95" customHeight="1" x14ac:dyDescent="0.2">
      <c r="H15" s="253"/>
    </row>
    <row r="16" spans="1:8" ht="15.95" customHeight="1" x14ac:dyDescent="0.25">
      <c r="A16" s="255" t="s">
        <v>262</v>
      </c>
      <c r="F16" s="71"/>
      <c r="H16" s="253"/>
    </row>
  </sheetData>
  <customSheetViews>
    <customSheetView guid="{C1909EBA-E690-4D0B-8D7C-7B33BE164461}">
      <selection activeCell="D4" sqref="D4"/>
      <pageMargins left="0.7" right="0.7" top="0.75" bottom="0.75" header="0.3" footer="0.3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pageMargins left="0.7" right="0.7" top="0.75" bottom="0.75" header="0.3" footer="0.3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pageMargins left="0.7" right="0.7" top="0.75" bottom="0.75" header="0.3" footer="0.3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>
      <selection activeCell="D4" sqref="D4"/>
      <pageMargins left="0.7" right="0.7" top="0.75" bottom="0.75" header="0.3" footer="0.3"/>
      <pageSetup orientation="portrait" r:id="rId4"/>
    </customSheetView>
    <customSheetView guid="{9E288C68-A855-497F-B9E8-35946C714420}" showPageBreaks="1">
      <selection activeCell="E19" sqref="E19"/>
      <pageMargins left="0.7" right="0.7" top="0.75" bottom="0.75" header="0.3" footer="0.3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E19" sqref="E19"/>
      <pageMargins left="0.7" right="0.7" top="0.75" bottom="0.75" header="0.3" footer="0.3"/>
      <pageSetup paperSize="9" orientation="portrait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selection activeCell="E19" sqref="E19"/>
      <pageMargins left="0.7" right="0.7" top="0.75" bottom="0.75" header="0.3" footer="0.3"/>
      <pageSetup paperSize="9" orientation="portrait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selection activeCell="E19" sqref="E19"/>
      <pageMargins left="0.7" right="0.7" top="0.75" bottom="0.75" header="0.3" footer="0.3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C555030-B639-445A-B305-835534289AE6}" showPageBreaks="1">
      <selection activeCell="E19" sqref="E19"/>
      <pageMargins left="0.7" right="0.7" top="0.75" bottom="0.75" header="0.3" footer="0.3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>
      <selection activeCell="A3" sqref="A3"/>
      <pageMargins left="0.7" right="0.7" top="0.75" bottom="0.75" header="0.3" footer="0.3"/>
      <pageSetup orientation="portrait" r:id="rId10"/>
    </customSheetView>
    <customSheetView guid="{D2A23566-198C-4917-B558-26CE3EB2F1D6}" showPageBreaks="1">
      <selection activeCell="E12" sqref="E12"/>
      <pageMargins left="0.7" right="0.7" top="0.75" bottom="0.75" header="0.3" footer="0.3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geMargins left="0.7" right="0.7" top="0.75" bottom="0.75" header="0.3" footer="0.3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selection activeCell="E19" sqref="E19"/>
      <pageMargins left="0.7" right="0.7" top="0.75" bottom="0.75" header="0.3" footer="0.3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howPageBreaks="1">
      <pageMargins left="0.7" right="0.7" top="0.75" bottom="0.75" header="0.3" footer="0.3"/>
      <pageSetup orientation="portrait" r:id="rId14"/>
    </customSheetView>
    <customSheetView guid="{65A73507-9607-4F99-BB95-5F4D9276854C}">
      <pageMargins left="0.7" right="0.7" top="0.75" bottom="0.75" header="0.3" footer="0.3"/>
      <pageSetup orientation="portrait" r:id="rId15"/>
    </customSheetView>
    <customSheetView guid="{AA3A0536-23D6-4721-BE0F-F5A34CA985B7}">
      <pageMargins left="0.7" right="0.7" top="0.75" bottom="0.75" header="0.3" footer="0.3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>
      <pageMargins left="0.7" right="0.7" top="0.75" bottom="0.75" header="0.3" footer="0.3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F2" location="'Листа табела'!A1" display="Листа табела"/>
  </hyperlinks>
  <pageMargins left="0.7" right="0.7" top="0.75" bottom="0.75" header="0.3" footer="0.3"/>
  <pageSetup paperSize="9" orientation="portrait" r:id="rId18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P15"/>
  <sheetViews>
    <sheetView zoomScale="130" zoomScaleNormal="100" workbookViewId="0">
      <selection activeCell="A2" sqref="A2"/>
    </sheetView>
  </sheetViews>
  <sheetFormatPr defaultColWidth="9.140625" defaultRowHeight="12" x14ac:dyDescent="0.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6" s="3" customFormat="1" x14ac:dyDescent="0.2">
      <c r="A1" s="63" t="s">
        <v>288</v>
      </c>
      <c r="B1" s="2"/>
      <c r="C1" s="2"/>
      <c r="D1" s="2"/>
      <c r="E1" s="2"/>
      <c r="F1" s="2"/>
      <c r="I1" s="2"/>
      <c r="J1" s="2"/>
    </row>
    <row r="2" spans="1:16" ht="15" customHeight="1" thickBot="1" x14ac:dyDescent="0.25">
      <c r="A2" s="7"/>
      <c r="E2" s="5" t="s">
        <v>1</v>
      </c>
      <c r="F2" s="5"/>
      <c r="L2" s="2"/>
    </row>
    <row r="3" spans="1:16" ht="53.25" customHeight="1" thickTop="1" x14ac:dyDescent="0.2">
      <c r="A3" s="24"/>
      <c r="B3" s="23" t="s">
        <v>6</v>
      </c>
      <c r="C3" s="23" t="s">
        <v>85</v>
      </c>
      <c r="D3" s="23" t="s">
        <v>86</v>
      </c>
      <c r="E3" s="21" t="s">
        <v>63</v>
      </c>
      <c r="F3" s="30"/>
      <c r="G3" s="30"/>
    </row>
    <row r="4" spans="1:16" ht="15" customHeight="1" x14ac:dyDescent="0.2">
      <c r="A4" s="208" t="s">
        <v>123</v>
      </c>
      <c r="B4" s="10">
        <v>45966</v>
      </c>
      <c r="C4" s="10">
        <v>31379</v>
      </c>
      <c r="D4" s="10">
        <v>14126</v>
      </c>
      <c r="E4" s="10">
        <v>461</v>
      </c>
      <c r="F4" s="13"/>
      <c r="G4" s="13"/>
      <c r="H4" s="10"/>
      <c r="I4" s="10"/>
      <c r="J4" s="9"/>
      <c r="K4" s="10"/>
      <c r="L4" s="2"/>
    </row>
    <row r="5" spans="1:16" ht="15" customHeight="1" x14ac:dyDescent="0.2">
      <c r="A5" s="106" t="s">
        <v>136</v>
      </c>
      <c r="B5" s="10">
        <v>46547</v>
      </c>
      <c r="C5" s="10">
        <v>31144</v>
      </c>
      <c r="D5" s="10">
        <v>14907</v>
      </c>
      <c r="E5" s="10">
        <v>496</v>
      </c>
      <c r="F5" s="13"/>
      <c r="G5" s="13"/>
      <c r="H5" s="10"/>
      <c r="I5" s="10"/>
      <c r="J5" s="9"/>
      <c r="K5" s="10"/>
      <c r="L5" s="2"/>
    </row>
    <row r="6" spans="1:16" ht="15" customHeight="1" x14ac:dyDescent="0.2">
      <c r="A6" s="106" t="s">
        <v>146</v>
      </c>
      <c r="B6" s="10">
        <v>44720</v>
      </c>
      <c r="C6" s="10">
        <v>30269</v>
      </c>
      <c r="D6" s="10">
        <v>13996</v>
      </c>
      <c r="E6" s="10">
        <v>455</v>
      </c>
      <c r="F6" s="13"/>
      <c r="G6" s="13"/>
      <c r="H6" s="10"/>
      <c r="I6" s="10"/>
      <c r="J6" s="9"/>
      <c r="K6" s="10"/>
      <c r="L6" s="2"/>
    </row>
    <row r="7" spans="1:16" ht="15" customHeight="1" x14ac:dyDescent="0.2">
      <c r="A7" s="148" t="s">
        <v>212</v>
      </c>
      <c r="B7" s="10">
        <v>41988</v>
      </c>
      <c r="C7" s="10">
        <v>29936</v>
      </c>
      <c r="D7" s="10">
        <v>12052</v>
      </c>
      <c r="E7" s="86" t="s">
        <v>3</v>
      </c>
      <c r="F7" s="13"/>
      <c r="G7" s="13"/>
      <c r="H7" s="10"/>
      <c r="I7" s="10"/>
      <c r="J7" s="9"/>
      <c r="K7" s="10"/>
      <c r="L7" s="2"/>
    </row>
    <row r="8" spans="1:16" ht="15" customHeight="1" x14ac:dyDescent="0.2">
      <c r="A8" s="148" t="s">
        <v>213</v>
      </c>
      <c r="B8" s="86">
        <v>39735</v>
      </c>
      <c r="C8" s="86">
        <v>28842</v>
      </c>
      <c r="D8" s="86">
        <v>10893</v>
      </c>
      <c r="E8" s="86" t="s">
        <v>3</v>
      </c>
      <c r="F8" s="13"/>
      <c r="G8" s="13"/>
      <c r="H8" s="10"/>
      <c r="I8" s="10"/>
      <c r="J8" s="9"/>
      <c r="K8" s="10"/>
      <c r="L8" s="2"/>
    </row>
    <row r="9" spans="1:16" ht="15" customHeight="1" x14ac:dyDescent="0.2">
      <c r="A9" s="148" t="s">
        <v>238</v>
      </c>
      <c r="B9" s="86">
        <v>37390</v>
      </c>
      <c r="C9" s="86">
        <v>27146</v>
      </c>
      <c r="D9" s="86">
        <v>10244</v>
      </c>
      <c r="E9" s="86" t="s">
        <v>3</v>
      </c>
      <c r="F9" s="13"/>
      <c r="G9" s="13"/>
      <c r="H9" s="10"/>
      <c r="I9" s="10"/>
      <c r="J9" s="9"/>
      <c r="K9" s="10"/>
      <c r="L9" s="2"/>
    </row>
    <row r="10" spans="1:16" ht="15" customHeight="1" x14ac:dyDescent="0.2">
      <c r="A10" s="148" t="s">
        <v>239</v>
      </c>
      <c r="B10" s="86">
        <v>34792</v>
      </c>
      <c r="C10" s="86">
        <v>25270</v>
      </c>
      <c r="D10" s="86">
        <v>9522</v>
      </c>
      <c r="E10" s="86" t="s">
        <v>3</v>
      </c>
      <c r="F10" s="13"/>
      <c r="G10" s="13"/>
      <c r="H10" s="10"/>
      <c r="I10" s="10"/>
      <c r="J10" s="9"/>
      <c r="K10" s="10"/>
      <c r="L10" s="2"/>
    </row>
    <row r="11" spans="1:16" ht="15" customHeight="1" x14ac:dyDescent="0.2">
      <c r="A11" s="148" t="s">
        <v>253</v>
      </c>
      <c r="B11" s="86">
        <v>31850</v>
      </c>
      <c r="C11" s="86">
        <v>22754</v>
      </c>
      <c r="D11" s="86">
        <v>9096</v>
      </c>
      <c r="E11" s="86" t="s">
        <v>3</v>
      </c>
      <c r="F11" s="13"/>
      <c r="G11" s="13"/>
      <c r="H11" s="10"/>
      <c r="I11" s="10"/>
      <c r="J11" s="9"/>
      <c r="K11" s="10"/>
      <c r="L11" s="2"/>
    </row>
    <row r="12" spans="1:16" ht="15" customHeight="1" x14ac:dyDescent="0.2">
      <c r="A12" s="148" t="s">
        <v>260</v>
      </c>
      <c r="B12" s="86">
        <v>29006</v>
      </c>
      <c r="C12" s="86">
        <v>20269</v>
      </c>
      <c r="D12" s="86">
        <v>8737</v>
      </c>
      <c r="E12" s="86" t="s">
        <v>3</v>
      </c>
      <c r="F12" s="13"/>
      <c r="G12" s="13"/>
      <c r="H12" s="10"/>
      <c r="I12" s="285"/>
      <c r="J12" s="285"/>
      <c r="K12" s="10"/>
      <c r="L12" s="2"/>
    </row>
    <row r="13" spans="1:16" ht="15" customHeight="1" x14ac:dyDescent="0.2">
      <c r="A13" s="148" t="s">
        <v>266</v>
      </c>
      <c r="B13" s="86">
        <v>26980</v>
      </c>
      <c r="C13" s="86">
        <v>18823</v>
      </c>
      <c r="D13" s="86">
        <v>8157</v>
      </c>
      <c r="E13" s="86" t="s">
        <v>3</v>
      </c>
      <c r="F13" s="13"/>
      <c r="G13" s="13"/>
      <c r="H13" s="10"/>
      <c r="I13" s="285"/>
      <c r="J13" s="285"/>
      <c r="K13" s="10"/>
      <c r="L13" s="2"/>
    </row>
    <row r="15" spans="1:16" ht="51.75" customHeight="1" x14ac:dyDescent="0.2">
      <c r="A15" s="371" t="s">
        <v>257</v>
      </c>
      <c r="B15" s="371"/>
      <c r="C15" s="371"/>
      <c r="D15" s="371"/>
      <c r="E15" s="371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</row>
  </sheetData>
  <customSheetViews>
    <customSheetView guid="{C1909EBA-E690-4D0B-8D7C-7B33BE164461}" scale="130">
      <selection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E11" sqref="E1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130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C18" sqref="C18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3" topLeftCell="A4" activePane="bottomLeft" state="frozen"/>
      <selection pane="bottomLeft" activeCell="B13" sqref="B13:E13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pane ySplit="3" topLeftCell="A4" activePane="bottomLeft" state="frozen"/>
      <selection pane="bottomLeft" activeCell="A15" sqref="A15:E15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30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cale="130">
      <pane ySplit="3" topLeftCell="A4" activePane="bottomLeft" state="frozen"/>
      <selection pane="bottomLeft" activeCell="E11" sqref="E11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AA3A0536-23D6-4721-BE0F-F5A34CA985B7}" scale="130"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 scale="130"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15:E15"/>
  </mergeCells>
  <phoneticPr fontId="27" type="noConversion"/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87"/>
  <sheetViews>
    <sheetView zoomScaleNormal="90" workbookViewId="0">
      <selection activeCell="H2" sqref="H2"/>
    </sheetView>
  </sheetViews>
  <sheetFormatPr defaultColWidth="9.140625" defaultRowHeight="14.25" x14ac:dyDescent="0.2"/>
  <cols>
    <col min="1" max="1" width="52.28515625" style="57" customWidth="1"/>
    <col min="2" max="2" width="7.28515625" style="55" customWidth="1"/>
    <col min="3" max="3" width="6.5703125" style="54" customWidth="1"/>
    <col min="4" max="8" width="6.5703125" style="53" customWidth="1"/>
    <col min="9" max="16384" width="9.140625" style="53"/>
  </cols>
  <sheetData>
    <row r="1" spans="1:8" x14ac:dyDescent="0.2">
      <c r="A1" s="110" t="s">
        <v>287</v>
      </c>
      <c r="B1" s="111"/>
      <c r="C1" s="112"/>
      <c r="D1" s="66"/>
      <c r="E1" s="66"/>
      <c r="F1" s="66"/>
      <c r="G1" s="66"/>
      <c r="H1" s="66"/>
    </row>
    <row r="2" spans="1:8" ht="15" thickBot="1" x14ac:dyDescent="0.25">
      <c r="A2" s="238"/>
      <c r="B2" s="239"/>
      <c r="C2" s="240"/>
      <c r="D2" s="240"/>
      <c r="E2" s="39"/>
      <c r="F2" s="39"/>
      <c r="G2" s="39"/>
      <c r="H2" s="5" t="s">
        <v>1</v>
      </c>
    </row>
    <row r="3" spans="1:8" ht="23.25" customHeight="1" thickTop="1" x14ac:dyDescent="0.2">
      <c r="A3" s="115" t="s">
        <v>151</v>
      </c>
      <c r="B3" s="116" t="s">
        <v>83</v>
      </c>
      <c r="C3" s="237">
        <v>2011</v>
      </c>
      <c r="D3" s="237">
        <v>2012</v>
      </c>
      <c r="E3" s="237">
        <v>2013</v>
      </c>
      <c r="F3" s="237">
        <v>2014</v>
      </c>
      <c r="G3" s="237">
        <v>2015</v>
      </c>
      <c r="H3" s="237">
        <v>2016</v>
      </c>
    </row>
    <row r="4" spans="1:8" x14ac:dyDescent="0.2">
      <c r="A4" s="113" t="s">
        <v>125</v>
      </c>
      <c r="B4" s="117" t="s">
        <v>5</v>
      </c>
      <c r="C4" s="225">
        <v>7855</v>
      </c>
      <c r="D4" s="225">
        <v>7567</v>
      </c>
      <c r="E4" s="225">
        <v>7097</v>
      </c>
      <c r="F4" s="225">
        <v>6563</v>
      </c>
      <c r="G4" s="225">
        <v>6062</v>
      </c>
      <c r="H4" s="225">
        <v>5474</v>
      </c>
    </row>
    <row r="5" spans="1:8" x14ac:dyDescent="0.2">
      <c r="A5" s="113"/>
      <c r="B5" s="117" t="s">
        <v>84</v>
      </c>
      <c r="C5" s="225">
        <v>3137</v>
      </c>
      <c r="D5" s="225">
        <v>3108</v>
      </c>
      <c r="E5" s="225">
        <v>2968</v>
      </c>
      <c r="F5" s="225">
        <v>2662</v>
      </c>
      <c r="G5" s="225">
        <v>2606</v>
      </c>
      <c r="H5" s="225">
        <v>2289</v>
      </c>
    </row>
    <row r="6" spans="1:8" x14ac:dyDescent="0.2">
      <c r="A6" s="113"/>
      <c r="B6" s="117" t="s">
        <v>40</v>
      </c>
      <c r="C6" s="225">
        <v>4718</v>
      </c>
      <c r="D6" s="225">
        <v>4459</v>
      </c>
      <c r="E6" s="225">
        <v>4129</v>
      </c>
      <c r="F6" s="225">
        <v>3901</v>
      </c>
      <c r="G6" s="225">
        <v>3456</v>
      </c>
      <c r="H6" s="225">
        <v>3185</v>
      </c>
    </row>
    <row r="7" spans="1:8" x14ac:dyDescent="0.2">
      <c r="A7" s="113"/>
      <c r="B7" s="117"/>
      <c r="C7" s="225"/>
      <c r="D7" s="66"/>
      <c r="E7" s="66"/>
      <c r="F7" s="66"/>
      <c r="G7" s="66"/>
      <c r="H7" s="66"/>
    </row>
    <row r="8" spans="1:8" x14ac:dyDescent="0.2">
      <c r="A8" s="113" t="s">
        <v>127</v>
      </c>
      <c r="B8" s="117" t="s">
        <v>5</v>
      </c>
      <c r="C8" s="225">
        <v>1140</v>
      </c>
      <c r="D8" s="225">
        <v>974</v>
      </c>
      <c r="E8" s="225">
        <v>795</v>
      </c>
      <c r="F8" s="225">
        <v>777</v>
      </c>
      <c r="G8" s="225">
        <v>607</v>
      </c>
      <c r="H8" s="225">
        <v>547</v>
      </c>
    </row>
    <row r="9" spans="1:8" x14ac:dyDescent="0.2">
      <c r="A9" s="113"/>
      <c r="B9" s="117" t="s">
        <v>84</v>
      </c>
      <c r="C9" s="77">
        <v>241</v>
      </c>
      <c r="D9" s="225">
        <v>216</v>
      </c>
      <c r="E9" s="225">
        <v>223</v>
      </c>
      <c r="F9" s="225">
        <v>189</v>
      </c>
      <c r="G9" s="225">
        <v>173</v>
      </c>
      <c r="H9" s="225">
        <v>136</v>
      </c>
    </row>
    <row r="10" spans="1:8" x14ac:dyDescent="0.2">
      <c r="A10" s="113"/>
      <c r="B10" s="117" t="s">
        <v>40</v>
      </c>
      <c r="C10" s="77">
        <v>899</v>
      </c>
      <c r="D10" s="225">
        <v>758</v>
      </c>
      <c r="E10" s="225">
        <v>572</v>
      </c>
      <c r="F10" s="225">
        <v>588</v>
      </c>
      <c r="G10" s="225">
        <v>434</v>
      </c>
      <c r="H10" s="225">
        <v>411</v>
      </c>
    </row>
    <row r="11" spans="1:8" x14ac:dyDescent="0.2">
      <c r="A11" s="113"/>
      <c r="B11" s="117"/>
      <c r="C11" s="225"/>
      <c r="D11" s="225"/>
      <c r="E11" s="225"/>
      <c r="F11" s="225"/>
      <c r="G11" s="225"/>
      <c r="H11" s="225"/>
    </row>
    <row r="12" spans="1:8" x14ac:dyDescent="0.2">
      <c r="A12" s="113" t="s">
        <v>128</v>
      </c>
      <c r="B12" s="117" t="s">
        <v>5</v>
      </c>
      <c r="C12" s="225">
        <v>617</v>
      </c>
      <c r="D12" s="225">
        <v>641</v>
      </c>
      <c r="E12" s="225">
        <v>779</v>
      </c>
      <c r="F12" s="225">
        <v>594</v>
      </c>
      <c r="G12" s="225">
        <v>485</v>
      </c>
      <c r="H12" s="225">
        <v>457</v>
      </c>
    </row>
    <row r="13" spans="1:8" x14ac:dyDescent="0.2">
      <c r="A13" s="113"/>
      <c r="B13" s="117" t="s">
        <v>84</v>
      </c>
      <c r="C13" s="77">
        <v>207</v>
      </c>
      <c r="D13" s="225">
        <v>206</v>
      </c>
      <c r="E13" s="225">
        <v>266</v>
      </c>
      <c r="F13" s="225">
        <v>204</v>
      </c>
      <c r="G13" s="225">
        <v>177</v>
      </c>
      <c r="H13" s="225">
        <v>156</v>
      </c>
    </row>
    <row r="14" spans="1:8" x14ac:dyDescent="0.2">
      <c r="A14" s="113"/>
      <c r="B14" s="117" t="s">
        <v>40</v>
      </c>
      <c r="C14" s="77">
        <v>410</v>
      </c>
      <c r="D14" s="225">
        <v>435</v>
      </c>
      <c r="E14" s="225">
        <v>513</v>
      </c>
      <c r="F14" s="225">
        <v>390</v>
      </c>
      <c r="G14" s="225">
        <v>308</v>
      </c>
      <c r="H14" s="225">
        <v>301</v>
      </c>
    </row>
    <row r="15" spans="1:8" x14ac:dyDescent="0.2">
      <c r="A15" s="113"/>
      <c r="B15" s="117"/>
      <c r="C15" s="225"/>
      <c r="D15" s="225"/>
      <c r="E15" s="225"/>
      <c r="F15" s="225"/>
      <c r="G15" s="225"/>
      <c r="H15" s="225"/>
    </row>
    <row r="16" spans="1:8" x14ac:dyDescent="0.2">
      <c r="A16" s="113" t="s">
        <v>129</v>
      </c>
      <c r="B16" s="117" t="s">
        <v>5</v>
      </c>
      <c r="C16" s="225">
        <v>3898</v>
      </c>
      <c r="D16" s="225">
        <v>3967</v>
      </c>
      <c r="E16" s="225">
        <v>3482</v>
      </c>
      <c r="F16" s="225">
        <v>3135</v>
      </c>
      <c r="G16" s="225">
        <v>2881</v>
      </c>
      <c r="H16" s="225">
        <v>2455</v>
      </c>
    </row>
    <row r="17" spans="1:8" x14ac:dyDescent="0.2">
      <c r="A17" s="113"/>
      <c r="B17" s="117" t="s">
        <v>84</v>
      </c>
      <c r="C17" s="77">
        <v>1618</v>
      </c>
      <c r="D17" s="225">
        <v>1718</v>
      </c>
      <c r="E17" s="225">
        <v>1497</v>
      </c>
      <c r="F17" s="225">
        <v>1291</v>
      </c>
      <c r="G17" s="225">
        <v>1257</v>
      </c>
      <c r="H17" s="225">
        <v>1080</v>
      </c>
    </row>
    <row r="18" spans="1:8" x14ac:dyDescent="0.2">
      <c r="A18" s="113"/>
      <c r="B18" s="117" t="s">
        <v>40</v>
      </c>
      <c r="C18" s="77">
        <v>2280</v>
      </c>
      <c r="D18" s="225">
        <v>2249</v>
      </c>
      <c r="E18" s="225">
        <v>1985</v>
      </c>
      <c r="F18" s="225">
        <v>1844</v>
      </c>
      <c r="G18" s="225">
        <v>1624</v>
      </c>
      <c r="H18" s="225">
        <v>1375</v>
      </c>
    </row>
    <row r="19" spans="1:8" x14ac:dyDescent="0.2">
      <c r="A19" s="113"/>
      <c r="B19" s="117"/>
      <c r="C19" s="225"/>
      <c r="D19" s="225"/>
      <c r="E19" s="225"/>
      <c r="F19" s="225"/>
      <c r="G19" s="225"/>
      <c r="H19" s="225"/>
    </row>
    <row r="20" spans="1:8" x14ac:dyDescent="0.2">
      <c r="A20" s="113" t="s">
        <v>130</v>
      </c>
      <c r="B20" s="117" t="s">
        <v>5</v>
      </c>
      <c r="C20" s="225">
        <v>514</v>
      </c>
      <c r="D20" s="225">
        <v>514</v>
      </c>
      <c r="E20" s="225">
        <v>578</v>
      </c>
      <c r="F20" s="225">
        <v>463</v>
      </c>
      <c r="G20" s="225">
        <v>535</v>
      </c>
      <c r="H20" s="225">
        <v>458</v>
      </c>
    </row>
    <row r="21" spans="1:8" x14ac:dyDescent="0.2">
      <c r="A21" s="113"/>
      <c r="B21" s="117" t="s">
        <v>84</v>
      </c>
      <c r="C21" s="77">
        <v>316</v>
      </c>
      <c r="D21" s="225">
        <v>325</v>
      </c>
      <c r="E21" s="225">
        <v>344</v>
      </c>
      <c r="F21" s="225">
        <v>293</v>
      </c>
      <c r="G21" s="225">
        <v>324</v>
      </c>
      <c r="H21" s="225">
        <v>276</v>
      </c>
    </row>
    <row r="22" spans="1:8" x14ac:dyDescent="0.2">
      <c r="A22" s="113"/>
      <c r="B22" s="117" t="s">
        <v>40</v>
      </c>
      <c r="C22" s="77">
        <v>198</v>
      </c>
      <c r="D22" s="225">
        <v>189</v>
      </c>
      <c r="E22" s="225">
        <v>234</v>
      </c>
      <c r="F22" s="225">
        <v>170</v>
      </c>
      <c r="G22" s="225">
        <v>211</v>
      </c>
      <c r="H22" s="225">
        <v>182</v>
      </c>
    </row>
    <row r="23" spans="1:8" x14ac:dyDescent="0.2">
      <c r="A23" s="113"/>
      <c r="B23" s="117"/>
      <c r="C23" s="225"/>
      <c r="D23" s="225"/>
      <c r="E23" s="225"/>
      <c r="F23" s="225"/>
      <c r="G23" s="225"/>
      <c r="H23" s="225"/>
    </row>
    <row r="24" spans="1:8" x14ac:dyDescent="0.2">
      <c r="A24" s="113" t="s">
        <v>134</v>
      </c>
      <c r="B24" s="117" t="s">
        <v>5</v>
      </c>
      <c r="C24" s="225">
        <v>525</v>
      </c>
      <c r="D24" s="225">
        <v>435</v>
      </c>
      <c r="E24" s="225">
        <v>438</v>
      </c>
      <c r="F24" s="225">
        <v>487</v>
      </c>
      <c r="G24" s="225">
        <v>423</v>
      </c>
      <c r="H24" s="225">
        <v>449</v>
      </c>
    </row>
    <row r="25" spans="1:8" x14ac:dyDescent="0.2">
      <c r="A25" s="113"/>
      <c r="B25" s="117" t="s">
        <v>84</v>
      </c>
      <c r="C25" s="77">
        <v>322</v>
      </c>
      <c r="D25" s="225">
        <v>254</v>
      </c>
      <c r="E25" s="225">
        <v>254</v>
      </c>
      <c r="F25" s="225">
        <v>281</v>
      </c>
      <c r="G25" s="225">
        <v>249</v>
      </c>
      <c r="H25" s="225">
        <v>258</v>
      </c>
    </row>
    <row r="26" spans="1:8" x14ac:dyDescent="0.2">
      <c r="A26" s="113"/>
      <c r="B26" s="117" t="s">
        <v>40</v>
      </c>
      <c r="C26" s="77">
        <v>203</v>
      </c>
      <c r="D26" s="225">
        <v>181</v>
      </c>
      <c r="E26" s="225">
        <v>184</v>
      </c>
      <c r="F26" s="225">
        <v>206</v>
      </c>
      <c r="G26" s="225">
        <v>174</v>
      </c>
      <c r="H26" s="225">
        <v>191</v>
      </c>
    </row>
    <row r="27" spans="1:8" x14ac:dyDescent="0.2">
      <c r="A27" s="113"/>
      <c r="B27" s="117"/>
      <c r="C27" s="225"/>
      <c r="D27" s="225"/>
      <c r="E27" s="225"/>
      <c r="F27" s="225"/>
      <c r="G27" s="225"/>
      <c r="H27" s="225"/>
    </row>
    <row r="28" spans="1:8" x14ac:dyDescent="0.2">
      <c r="A28" s="118" t="s">
        <v>142</v>
      </c>
      <c r="B28" s="117" t="s">
        <v>5</v>
      </c>
      <c r="C28" s="225">
        <v>175</v>
      </c>
      <c r="D28" s="225">
        <v>210</v>
      </c>
      <c r="E28" s="225">
        <v>168</v>
      </c>
      <c r="F28" s="225">
        <v>206</v>
      </c>
      <c r="G28" s="225">
        <v>195</v>
      </c>
      <c r="H28" s="225">
        <v>219</v>
      </c>
    </row>
    <row r="29" spans="1:8" x14ac:dyDescent="0.2">
      <c r="A29" s="113"/>
      <c r="B29" s="117" t="s">
        <v>84</v>
      </c>
      <c r="C29" s="77">
        <v>102</v>
      </c>
      <c r="D29" s="225">
        <v>133</v>
      </c>
      <c r="E29" s="225">
        <v>105</v>
      </c>
      <c r="F29" s="225">
        <v>106</v>
      </c>
      <c r="G29" s="225">
        <v>113</v>
      </c>
      <c r="H29" s="225">
        <v>128</v>
      </c>
    </row>
    <row r="30" spans="1:8" x14ac:dyDescent="0.2">
      <c r="A30" s="113"/>
      <c r="B30" s="117" t="s">
        <v>40</v>
      </c>
      <c r="C30" s="77">
        <v>73</v>
      </c>
      <c r="D30" s="225">
        <v>77</v>
      </c>
      <c r="E30" s="225">
        <v>63</v>
      </c>
      <c r="F30" s="225">
        <v>100</v>
      </c>
      <c r="G30" s="225">
        <v>82</v>
      </c>
      <c r="H30" s="225">
        <v>91</v>
      </c>
    </row>
    <row r="31" spans="1:8" x14ac:dyDescent="0.2">
      <c r="A31" s="113"/>
      <c r="B31" s="117"/>
      <c r="C31" s="225"/>
      <c r="D31" s="225"/>
      <c r="E31" s="225"/>
      <c r="F31" s="225"/>
      <c r="G31" s="225"/>
      <c r="H31" s="225"/>
    </row>
    <row r="32" spans="1:8" x14ac:dyDescent="0.2">
      <c r="A32" s="113" t="s">
        <v>131</v>
      </c>
      <c r="B32" s="117" t="s">
        <v>5</v>
      </c>
      <c r="C32" s="225">
        <v>745</v>
      </c>
      <c r="D32" s="225">
        <v>645</v>
      </c>
      <c r="E32" s="225">
        <v>657</v>
      </c>
      <c r="F32" s="225">
        <v>724</v>
      </c>
      <c r="G32" s="225">
        <v>747</v>
      </c>
      <c r="H32" s="225">
        <v>725</v>
      </c>
    </row>
    <row r="33" spans="1:8" x14ac:dyDescent="0.2">
      <c r="A33" s="113"/>
      <c r="B33" s="117" t="s">
        <v>84</v>
      </c>
      <c r="C33" s="77">
        <v>173</v>
      </c>
      <c r="D33" s="225">
        <v>150</v>
      </c>
      <c r="E33" s="225">
        <v>147</v>
      </c>
      <c r="F33" s="225">
        <v>170</v>
      </c>
      <c r="G33" s="225">
        <v>165</v>
      </c>
      <c r="H33" s="225">
        <v>159</v>
      </c>
    </row>
    <row r="34" spans="1:8" x14ac:dyDescent="0.2">
      <c r="A34" s="113"/>
      <c r="B34" s="117" t="s">
        <v>40</v>
      </c>
      <c r="C34" s="77">
        <v>572</v>
      </c>
      <c r="D34" s="225">
        <v>495</v>
      </c>
      <c r="E34" s="225">
        <v>510</v>
      </c>
      <c r="F34" s="225">
        <v>554</v>
      </c>
      <c r="G34" s="225">
        <v>582</v>
      </c>
      <c r="H34" s="225">
        <v>566</v>
      </c>
    </row>
    <row r="35" spans="1:8" x14ac:dyDescent="0.2">
      <c r="A35" s="113"/>
      <c r="B35" s="117"/>
      <c r="C35" s="225"/>
      <c r="D35" s="225"/>
      <c r="E35" s="225"/>
      <c r="F35" s="225"/>
      <c r="G35" s="225"/>
      <c r="H35" s="225"/>
    </row>
    <row r="36" spans="1:8" x14ac:dyDescent="0.2">
      <c r="A36" s="113" t="s">
        <v>132</v>
      </c>
      <c r="B36" s="117" t="s">
        <v>5</v>
      </c>
      <c r="C36" s="225">
        <v>241</v>
      </c>
      <c r="D36" s="225">
        <v>181</v>
      </c>
      <c r="E36" s="225">
        <v>200</v>
      </c>
      <c r="F36" s="225">
        <v>177</v>
      </c>
      <c r="G36" s="225">
        <v>189</v>
      </c>
      <c r="H36" s="225">
        <v>164</v>
      </c>
    </row>
    <row r="37" spans="1:8" x14ac:dyDescent="0.2">
      <c r="A37" s="113"/>
      <c r="B37" s="117" t="s">
        <v>84</v>
      </c>
      <c r="C37" s="77">
        <v>158</v>
      </c>
      <c r="D37" s="225">
        <v>106</v>
      </c>
      <c r="E37" s="225">
        <v>132</v>
      </c>
      <c r="F37" s="225">
        <v>128</v>
      </c>
      <c r="G37" s="225">
        <v>148</v>
      </c>
      <c r="H37" s="225">
        <v>96</v>
      </c>
    </row>
    <row r="38" spans="1:8" x14ac:dyDescent="0.2">
      <c r="A38" s="113"/>
      <c r="B38" s="117" t="s">
        <v>40</v>
      </c>
      <c r="C38" s="77">
        <v>83</v>
      </c>
      <c r="D38" s="225">
        <v>75</v>
      </c>
      <c r="E38" s="225">
        <v>68</v>
      </c>
      <c r="F38" s="225">
        <v>49</v>
      </c>
      <c r="G38" s="225">
        <v>41</v>
      </c>
      <c r="H38" s="225">
        <v>68</v>
      </c>
    </row>
    <row r="39" spans="1:8" ht="9.75" customHeight="1" x14ac:dyDescent="0.2">
      <c r="A39" s="59"/>
      <c r="B39" s="60"/>
      <c r="C39" s="56"/>
    </row>
    <row r="40" spans="1:8" s="61" customFormat="1" ht="15" thickBot="1" x14ac:dyDescent="0.25">
      <c r="A40" s="58" t="s">
        <v>251</v>
      </c>
      <c r="B40" s="58"/>
      <c r="C40" s="5"/>
      <c r="E40" s="5"/>
    </row>
    <row r="41" spans="1:8" customFormat="1" ht="21.75" customHeight="1" thickTop="1" x14ac:dyDescent="0.25">
      <c r="A41" s="80" t="s">
        <v>250</v>
      </c>
      <c r="B41" s="243" t="s">
        <v>83</v>
      </c>
      <c r="C41" s="244">
        <v>2017</v>
      </c>
      <c r="D41" s="244">
        <v>2018</v>
      </c>
      <c r="E41" s="244">
        <v>2019</v>
      </c>
      <c r="F41" s="244">
        <v>2020</v>
      </c>
    </row>
    <row r="42" spans="1:8" customFormat="1" ht="15" x14ac:dyDescent="0.25">
      <c r="A42" s="234" t="s">
        <v>125</v>
      </c>
      <c r="B42" s="235" t="s">
        <v>5</v>
      </c>
      <c r="C42" s="258">
        <v>5081</v>
      </c>
      <c r="D42" s="258">
        <v>4564</v>
      </c>
      <c r="E42" s="225">
        <v>4144</v>
      </c>
      <c r="F42" s="225">
        <v>4184</v>
      </c>
    </row>
    <row r="43" spans="1:8" customFormat="1" ht="15" x14ac:dyDescent="0.25">
      <c r="A43" s="234"/>
      <c r="B43" s="236" t="s">
        <v>84</v>
      </c>
      <c r="C43" s="258">
        <v>2145</v>
      </c>
      <c r="D43" s="258">
        <v>1843</v>
      </c>
      <c r="E43" s="225">
        <v>1688</v>
      </c>
      <c r="F43" s="225">
        <v>1665</v>
      </c>
    </row>
    <row r="44" spans="1:8" customFormat="1" ht="15" x14ac:dyDescent="0.25">
      <c r="A44" s="234"/>
      <c r="B44" s="236" t="s">
        <v>40</v>
      </c>
      <c r="C44" s="258">
        <v>2936</v>
      </c>
      <c r="D44" s="258">
        <v>2721</v>
      </c>
      <c r="E44" s="225">
        <v>2456</v>
      </c>
      <c r="F44" s="225">
        <v>2519</v>
      </c>
    </row>
    <row r="45" spans="1:8" customFormat="1" ht="15" x14ac:dyDescent="0.25">
      <c r="A45" s="234"/>
      <c r="B45" s="236"/>
      <c r="C45" s="258"/>
      <c r="D45" s="258"/>
    </row>
    <row r="46" spans="1:8" customFormat="1" ht="15" x14ac:dyDescent="0.25">
      <c r="A46" s="234" t="s">
        <v>127</v>
      </c>
      <c r="B46" s="236" t="s">
        <v>5</v>
      </c>
      <c r="C46" s="258">
        <v>542</v>
      </c>
      <c r="D46" s="258">
        <f>SUM(D47:D48)</f>
        <v>459</v>
      </c>
      <c r="E46" s="225">
        <v>406</v>
      </c>
      <c r="F46" s="225">
        <v>336</v>
      </c>
    </row>
    <row r="47" spans="1:8" customFormat="1" ht="15" x14ac:dyDescent="0.25">
      <c r="A47" s="234"/>
      <c r="B47" s="236" t="s">
        <v>84</v>
      </c>
      <c r="C47" s="258">
        <v>87</v>
      </c>
      <c r="D47" s="259">
        <v>68</v>
      </c>
      <c r="E47" s="225">
        <v>72</v>
      </c>
      <c r="F47" s="225">
        <v>65</v>
      </c>
    </row>
    <row r="48" spans="1:8" customFormat="1" ht="15" x14ac:dyDescent="0.25">
      <c r="A48" s="234"/>
      <c r="B48" s="236" t="s">
        <v>40</v>
      </c>
      <c r="C48" s="258">
        <v>455</v>
      </c>
      <c r="D48" s="259">
        <v>391</v>
      </c>
      <c r="E48" s="225">
        <v>334</v>
      </c>
      <c r="F48" s="225">
        <v>271</v>
      </c>
    </row>
    <row r="49" spans="1:6" customFormat="1" ht="15" x14ac:dyDescent="0.25">
      <c r="A49" s="234"/>
      <c r="B49" s="236"/>
      <c r="C49" s="258"/>
      <c r="D49" s="258"/>
    </row>
    <row r="50" spans="1:6" customFormat="1" ht="15" x14ac:dyDescent="0.25">
      <c r="A50" s="234" t="s">
        <v>246</v>
      </c>
      <c r="B50" s="236" t="s">
        <v>5</v>
      </c>
      <c r="C50" s="258">
        <v>429</v>
      </c>
      <c r="D50" s="258">
        <f>SUM(D51:D52)</f>
        <v>403</v>
      </c>
      <c r="E50" s="225">
        <v>385</v>
      </c>
      <c r="F50" s="225">
        <v>433</v>
      </c>
    </row>
    <row r="51" spans="1:6" customFormat="1" ht="15" x14ac:dyDescent="0.25">
      <c r="A51" s="234"/>
      <c r="B51" s="236" t="s">
        <v>84</v>
      </c>
      <c r="C51" s="258">
        <v>157</v>
      </c>
      <c r="D51" s="258">
        <v>144</v>
      </c>
      <c r="E51" s="225">
        <v>152</v>
      </c>
      <c r="F51" s="225">
        <v>176</v>
      </c>
    </row>
    <row r="52" spans="1:6" customFormat="1" ht="15" x14ac:dyDescent="0.25">
      <c r="A52" s="234"/>
      <c r="B52" s="236" t="s">
        <v>40</v>
      </c>
      <c r="C52" s="258">
        <v>272</v>
      </c>
      <c r="D52" s="258">
        <v>259</v>
      </c>
      <c r="E52" s="225">
        <v>233</v>
      </c>
      <c r="F52" s="225">
        <v>257</v>
      </c>
    </row>
    <row r="53" spans="1:6" customFormat="1" ht="15" x14ac:dyDescent="0.25">
      <c r="A53" s="234"/>
      <c r="B53" s="236"/>
      <c r="C53" s="258"/>
      <c r="D53" s="258"/>
    </row>
    <row r="54" spans="1:6" customFormat="1" ht="15" x14ac:dyDescent="0.25">
      <c r="A54" s="234" t="s">
        <v>240</v>
      </c>
      <c r="B54" s="236" t="s">
        <v>5</v>
      </c>
      <c r="C54" s="258">
        <v>725</v>
      </c>
      <c r="D54" s="258">
        <f>SUM(D55:D56)</f>
        <v>524</v>
      </c>
      <c r="E54" s="225">
        <v>482</v>
      </c>
      <c r="F54" s="225">
        <v>588</v>
      </c>
    </row>
    <row r="55" spans="1:6" customFormat="1" ht="15" x14ac:dyDescent="0.25">
      <c r="A55" s="234"/>
      <c r="B55" s="236" t="s">
        <v>84</v>
      </c>
      <c r="C55" s="258">
        <v>328</v>
      </c>
      <c r="D55" s="258">
        <v>215</v>
      </c>
      <c r="E55" s="225">
        <v>198</v>
      </c>
      <c r="F55" s="225">
        <v>221</v>
      </c>
    </row>
    <row r="56" spans="1:6" customFormat="1" ht="15" x14ac:dyDescent="0.25">
      <c r="A56" s="234"/>
      <c r="B56" s="236" t="s">
        <v>40</v>
      </c>
      <c r="C56" s="258">
        <v>397</v>
      </c>
      <c r="D56" s="258">
        <v>309</v>
      </c>
      <c r="E56" s="225">
        <v>284</v>
      </c>
      <c r="F56" s="225">
        <v>367</v>
      </c>
    </row>
    <row r="57" spans="1:6" customFormat="1" ht="15" x14ac:dyDescent="0.25">
      <c r="A57" s="234"/>
      <c r="B57" s="236"/>
      <c r="C57" s="258"/>
      <c r="D57" s="258"/>
    </row>
    <row r="58" spans="1:6" customFormat="1" ht="15" x14ac:dyDescent="0.25">
      <c r="A58" s="234" t="s">
        <v>241</v>
      </c>
      <c r="B58" s="236" t="s">
        <v>5</v>
      </c>
      <c r="C58" s="258">
        <v>1677</v>
      </c>
      <c r="D58" s="258">
        <f>SUM(D59:D60)</f>
        <v>1320</v>
      </c>
      <c r="E58" s="225">
        <v>1110</v>
      </c>
      <c r="F58" s="225">
        <v>991</v>
      </c>
    </row>
    <row r="59" spans="1:6" customFormat="1" ht="15" x14ac:dyDescent="0.25">
      <c r="A59" s="234"/>
      <c r="B59" s="236" t="s">
        <v>84</v>
      </c>
      <c r="C59" s="258">
        <v>734</v>
      </c>
      <c r="D59" s="258">
        <v>566</v>
      </c>
      <c r="E59" s="225">
        <v>474</v>
      </c>
      <c r="F59" s="225">
        <v>411</v>
      </c>
    </row>
    <row r="60" spans="1:6" customFormat="1" ht="15" x14ac:dyDescent="0.25">
      <c r="A60" s="234"/>
      <c r="B60" s="236" t="s">
        <v>40</v>
      </c>
      <c r="C60" s="258">
        <v>943</v>
      </c>
      <c r="D60" s="258">
        <v>754</v>
      </c>
      <c r="E60" s="225">
        <v>636</v>
      </c>
      <c r="F60" s="225">
        <v>580</v>
      </c>
    </row>
    <row r="61" spans="1:6" customFormat="1" ht="15" x14ac:dyDescent="0.25">
      <c r="A61" s="234"/>
      <c r="B61" s="236"/>
      <c r="C61" s="258"/>
      <c r="D61" s="258"/>
    </row>
    <row r="62" spans="1:6" customFormat="1" ht="15" x14ac:dyDescent="0.25">
      <c r="A62" s="234" t="s">
        <v>248</v>
      </c>
      <c r="B62" s="236" t="s">
        <v>5</v>
      </c>
      <c r="C62" s="258">
        <v>209</v>
      </c>
      <c r="D62" s="258">
        <f>SUM(D63:D64)</f>
        <v>165</v>
      </c>
      <c r="E62" s="225">
        <v>168</v>
      </c>
      <c r="F62" s="225">
        <v>166</v>
      </c>
    </row>
    <row r="63" spans="1:6" customFormat="1" ht="15" x14ac:dyDescent="0.25">
      <c r="A63" s="234"/>
      <c r="B63" s="236" t="s">
        <v>84</v>
      </c>
      <c r="C63" s="258">
        <v>74</v>
      </c>
      <c r="D63" s="258">
        <v>65</v>
      </c>
      <c r="E63" s="225">
        <v>56</v>
      </c>
      <c r="F63" s="225">
        <v>40</v>
      </c>
    </row>
    <row r="64" spans="1:6" customFormat="1" ht="15" x14ac:dyDescent="0.25">
      <c r="A64" s="234"/>
      <c r="B64" s="236" t="s">
        <v>40</v>
      </c>
      <c r="C64" s="258">
        <v>135</v>
      </c>
      <c r="D64" s="258">
        <v>100</v>
      </c>
      <c r="E64" s="225">
        <v>112</v>
      </c>
      <c r="F64" s="225">
        <v>126</v>
      </c>
    </row>
    <row r="65" spans="1:6" customFormat="1" ht="15" x14ac:dyDescent="0.25">
      <c r="A65" s="234"/>
      <c r="B65" s="236"/>
      <c r="C65" s="258"/>
      <c r="D65" s="258"/>
    </row>
    <row r="66" spans="1:6" customFormat="1" ht="15" x14ac:dyDescent="0.25">
      <c r="A66" s="234" t="s">
        <v>243</v>
      </c>
      <c r="B66" s="236" t="s">
        <v>5</v>
      </c>
      <c r="C66" s="258">
        <v>262</v>
      </c>
      <c r="D66" s="258">
        <f>SUM(D67:D68)</f>
        <v>294</v>
      </c>
      <c r="E66" s="225">
        <v>231</v>
      </c>
      <c r="F66" s="225">
        <v>254</v>
      </c>
    </row>
    <row r="67" spans="1:6" customFormat="1" ht="15" x14ac:dyDescent="0.25">
      <c r="A67" s="234"/>
      <c r="B67" s="236" t="s">
        <v>84</v>
      </c>
      <c r="C67" s="258">
        <v>219</v>
      </c>
      <c r="D67" s="258">
        <v>184</v>
      </c>
      <c r="E67" s="225">
        <v>178</v>
      </c>
      <c r="F67" s="225">
        <v>185</v>
      </c>
    </row>
    <row r="68" spans="1:6" customFormat="1" ht="15" x14ac:dyDescent="0.25">
      <c r="A68" s="234"/>
      <c r="B68" s="236" t="s">
        <v>40</v>
      </c>
      <c r="C68" s="258">
        <v>43</v>
      </c>
      <c r="D68" s="258">
        <v>110</v>
      </c>
      <c r="E68" s="225">
        <v>53</v>
      </c>
      <c r="F68" s="225">
        <v>69</v>
      </c>
    </row>
    <row r="69" spans="1:6" customFormat="1" ht="15" x14ac:dyDescent="0.25">
      <c r="A69" s="234"/>
      <c r="B69" s="236"/>
      <c r="C69" s="258"/>
      <c r="D69" s="258"/>
    </row>
    <row r="70" spans="1:6" customFormat="1" ht="15" x14ac:dyDescent="0.25">
      <c r="A70" s="234" t="s">
        <v>247</v>
      </c>
      <c r="B70" s="236" t="s">
        <v>5</v>
      </c>
      <c r="C70" s="258">
        <v>367</v>
      </c>
      <c r="D70" s="258">
        <f>SUM(D71:D72)</f>
        <v>464</v>
      </c>
      <c r="E70" s="225">
        <v>461</v>
      </c>
      <c r="F70" s="225">
        <v>438</v>
      </c>
    </row>
    <row r="71" spans="1:6" customFormat="1" ht="15" x14ac:dyDescent="0.25">
      <c r="A71" s="234"/>
      <c r="B71" s="236" t="s">
        <v>84</v>
      </c>
      <c r="C71" s="258">
        <v>211</v>
      </c>
      <c r="D71" s="258">
        <v>290</v>
      </c>
      <c r="E71" s="225">
        <v>247</v>
      </c>
      <c r="F71" s="225">
        <v>243</v>
      </c>
    </row>
    <row r="72" spans="1:6" customFormat="1" ht="15" x14ac:dyDescent="0.25">
      <c r="A72" s="234"/>
      <c r="B72" s="236" t="s">
        <v>40</v>
      </c>
      <c r="C72" s="258">
        <v>156</v>
      </c>
      <c r="D72" s="258">
        <v>174</v>
      </c>
      <c r="E72" s="225">
        <v>214</v>
      </c>
      <c r="F72" s="225">
        <v>195</v>
      </c>
    </row>
    <row r="73" spans="1:6" customFormat="1" ht="15" x14ac:dyDescent="0.25">
      <c r="A73" s="234"/>
      <c r="B73" s="236"/>
      <c r="C73" s="258"/>
      <c r="D73" s="258"/>
    </row>
    <row r="74" spans="1:6" customFormat="1" ht="15" x14ac:dyDescent="0.25">
      <c r="A74" s="234" t="s">
        <v>245</v>
      </c>
      <c r="B74" s="236" t="s">
        <v>5</v>
      </c>
      <c r="C74" s="258">
        <v>205</v>
      </c>
      <c r="D74" s="258">
        <f>SUM(D75:D76)</f>
        <v>205</v>
      </c>
      <c r="E74" s="225">
        <v>238</v>
      </c>
      <c r="F74" s="225">
        <v>229</v>
      </c>
    </row>
    <row r="75" spans="1:6" customFormat="1" ht="15" x14ac:dyDescent="0.25">
      <c r="A75" s="234"/>
      <c r="B75" s="236" t="s">
        <v>84</v>
      </c>
      <c r="C75" s="258">
        <v>119</v>
      </c>
      <c r="D75" s="258">
        <v>115</v>
      </c>
      <c r="E75" s="225">
        <v>104</v>
      </c>
      <c r="F75" s="225">
        <v>120</v>
      </c>
    </row>
    <row r="76" spans="1:6" customFormat="1" ht="15" x14ac:dyDescent="0.25">
      <c r="A76" s="234"/>
      <c r="B76" s="236" t="s">
        <v>40</v>
      </c>
      <c r="C76" s="258">
        <v>86</v>
      </c>
      <c r="D76" s="258">
        <v>90</v>
      </c>
      <c r="E76" s="225">
        <v>134</v>
      </c>
      <c r="F76" s="225">
        <v>109</v>
      </c>
    </row>
    <row r="77" spans="1:6" customFormat="1" ht="15" x14ac:dyDescent="0.25">
      <c r="A77" s="234"/>
      <c r="B77" s="236"/>
      <c r="C77" s="258"/>
      <c r="D77" s="258"/>
    </row>
    <row r="78" spans="1:6" customFormat="1" ht="15" x14ac:dyDescent="0.25">
      <c r="A78" s="234" t="s">
        <v>131</v>
      </c>
      <c r="B78" s="236" t="s">
        <v>5</v>
      </c>
      <c r="C78" s="258">
        <v>547</v>
      </c>
      <c r="D78" s="258">
        <f>SUM(D79:D80)</f>
        <v>629</v>
      </c>
      <c r="E78" s="225">
        <v>534</v>
      </c>
      <c r="F78" s="225">
        <v>590</v>
      </c>
    </row>
    <row r="79" spans="1:6" customFormat="1" ht="15" x14ac:dyDescent="0.25">
      <c r="A79" s="234"/>
      <c r="B79" s="236" t="s">
        <v>84</v>
      </c>
      <c r="C79" s="258">
        <v>149</v>
      </c>
      <c r="D79" s="258">
        <v>132</v>
      </c>
      <c r="E79" s="225">
        <v>137</v>
      </c>
      <c r="F79" s="225">
        <v>123</v>
      </c>
    </row>
    <row r="80" spans="1:6" customFormat="1" ht="15" x14ac:dyDescent="0.25">
      <c r="A80" s="234"/>
      <c r="B80" s="236" t="s">
        <v>40</v>
      </c>
      <c r="C80" s="258">
        <v>398</v>
      </c>
      <c r="D80" s="258">
        <v>497</v>
      </c>
      <c r="E80" s="225">
        <v>397</v>
      </c>
      <c r="F80" s="225">
        <v>467</v>
      </c>
    </row>
    <row r="81" spans="1:8" customFormat="1" ht="15" x14ac:dyDescent="0.25">
      <c r="A81" s="234"/>
      <c r="B81" s="236"/>
      <c r="C81" s="258"/>
      <c r="D81" s="258"/>
    </row>
    <row r="82" spans="1:8" customFormat="1" ht="15" x14ac:dyDescent="0.25">
      <c r="A82" s="234" t="s">
        <v>132</v>
      </c>
      <c r="B82" s="236" t="s">
        <v>5</v>
      </c>
      <c r="C82" s="258">
        <v>118</v>
      </c>
      <c r="D82" s="258">
        <f>SUM(D83:D84)</f>
        <v>101</v>
      </c>
      <c r="E82" s="225">
        <v>129</v>
      </c>
      <c r="F82" s="225">
        <v>159</v>
      </c>
    </row>
    <row r="83" spans="1:8" customFormat="1" ht="15" x14ac:dyDescent="0.25">
      <c r="A83" s="234"/>
      <c r="B83" s="236" t="s">
        <v>84</v>
      </c>
      <c r="C83" s="258">
        <v>67</v>
      </c>
      <c r="D83" s="258">
        <v>64</v>
      </c>
      <c r="E83" s="225">
        <v>70</v>
      </c>
      <c r="F83" s="225">
        <v>81</v>
      </c>
    </row>
    <row r="84" spans="1:8" customFormat="1" ht="15" x14ac:dyDescent="0.25">
      <c r="A84" s="234"/>
      <c r="B84" s="236" t="s">
        <v>40</v>
      </c>
      <c r="C84" s="258">
        <v>51</v>
      </c>
      <c r="D84" s="258">
        <v>37</v>
      </c>
      <c r="E84" s="225">
        <v>59</v>
      </c>
      <c r="F84" s="225">
        <v>78</v>
      </c>
    </row>
    <row r="85" spans="1:8" customFormat="1" ht="15" x14ac:dyDescent="0.25">
      <c r="A85" s="234"/>
      <c r="B85" s="241"/>
      <c r="C85" s="234"/>
    </row>
    <row r="86" spans="1:8" customFormat="1" ht="33" customHeight="1" x14ac:dyDescent="0.25">
      <c r="A86" s="370" t="s">
        <v>249</v>
      </c>
      <c r="B86" s="370"/>
      <c r="C86" s="370"/>
      <c r="D86" s="370"/>
      <c r="E86" s="370"/>
      <c r="F86" s="370"/>
      <c r="G86" s="370"/>
      <c r="H86" s="370"/>
    </row>
    <row r="87" spans="1:8" customFormat="1" ht="33" customHeight="1" x14ac:dyDescent="0.25">
      <c r="A87" s="372" t="s">
        <v>252</v>
      </c>
      <c r="B87" s="372"/>
      <c r="C87" s="372"/>
      <c r="D87" s="372"/>
      <c r="E87" s="372"/>
      <c r="F87" s="372"/>
      <c r="G87" s="372"/>
      <c r="H87" s="372"/>
    </row>
  </sheetData>
  <customSheetViews>
    <customSheetView guid="{C1909EBA-E690-4D0B-8D7C-7B33BE164461}">
      <selection activeCell="I4" sqref="I4"/>
      <pageMargins left="0.23622047244094491" right="0.23622047244094491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90">
      <selection activeCell="Q43" sqref="Q43"/>
      <pageMargins left="0.23622047244094491" right="0.23622047244094491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90">
      <selection activeCell="Q43" sqref="Q43"/>
      <pageMargins left="0.23622047244094491" right="0.23622047244094491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topLeftCell="A40">
      <selection activeCell="A43" sqref="A43"/>
      <pageMargins left="0.7" right="0.7" top="0.75" bottom="0.75" header="0.3" footer="0.3"/>
      <pageSetup orientation="portrait" r:id="rId4"/>
    </customSheetView>
    <customSheetView guid="{9E288C68-A855-497F-B9E8-35946C714420}" showPageBreaks="1">
      <pane ySplit="3" topLeftCell="A19" activePane="bottomLeft" state="frozen"/>
      <selection pane="bottomLeft" activeCell="J10" sqref="J10"/>
      <pageMargins left="0.45" right="0.45" top="0.75" bottom="0.75" header="0.3" footer="0.3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3" topLeftCell="A10" activePane="bottomLeft" state="frozen"/>
      <selection pane="bottomLeft" activeCell="G4" sqref="G4:G38"/>
      <pageMargins left="0.45" right="0.45" top="0.75" bottom="0.75" header="0.3" footer="0.3"/>
      <pageSetup paperSize="9" orientation="portrait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3" topLeftCell="A4" activePane="bottomLeft" state="frozen"/>
      <selection pane="bottomLeft" activeCell="G4" sqref="G4:G38"/>
      <pageMargins left="0.45" right="0.45" top="0.75" bottom="0.75" header="0.3" footer="0.3"/>
      <pageSetup paperSize="9" orientation="portrait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3" topLeftCell="A4" activePane="bottomLeft" state="frozen"/>
      <selection pane="bottomLeft" activeCell="L21" sqref="L21"/>
      <pageMargins left="0.23622047244094491" right="0.23622047244094491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C555030-B639-445A-B305-835534289AE6}" showPageBreaks="1">
      <pane ySplit="3" topLeftCell="A4" activePane="bottomLeft" state="frozen"/>
      <selection pane="bottomLeft" activeCell="L21" sqref="L21"/>
      <pageMargins left="0.23622047244094491" right="0.23622047244094491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topLeftCell="A17">
      <selection activeCell="F4" sqref="F4:F38"/>
      <pageMargins left="0.7" right="0.7" top="0.75" bottom="0.75" header="0.3" footer="0.3"/>
      <pageSetup orientation="portrait" r:id="rId10"/>
    </customSheetView>
    <customSheetView guid="{D2A23566-198C-4917-B558-26CE3EB2F1D6}" showPageBreaks="1">
      <pane ySplit="3" topLeftCell="A4" activePane="bottomLeft" state="frozen"/>
      <selection pane="bottomLeft" activeCell="L13" sqref="L13"/>
      <pageMargins left="0.23622047244094491" right="0.23622047244094491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ne ySplit="3" topLeftCell="A4" activePane="bottomLeft" state="frozen"/>
      <selection pane="bottomLeft" activeCell="G4" sqref="G4:G38"/>
      <pageMargins left="0.45" right="0.45" top="0.75" bottom="0.75" header="0.3" footer="0.3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3" topLeftCell="A19" activePane="bottomLeft" state="frozen"/>
      <selection pane="bottomLeft" activeCell="J10" sqref="J10"/>
      <pageMargins left="0.45" right="0.45" top="0.75" bottom="0.75" header="0.3" footer="0.3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howPageBreaks="1" topLeftCell="A40">
      <selection activeCell="A43" sqref="A43"/>
      <pageMargins left="0.7" right="0.7" top="0.75" bottom="0.75" header="0.3" footer="0.3"/>
      <pageSetup orientation="portrait" r:id="rId14"/>
    </customSheetView>
    <customSheetView guid="{65A73507-9607-4F99-BB95-5F4D9276854C}" topLeftCell="A16">
      <selection activeCell="D42" sqref="D42:D84"/>
      <pageMargins left="0.7" right="0.7" top="0.75" bottom="0.75" header="0.3" footer="0.3"/>
      <pageSetup orientation="portrait" r:id="rId15"/>
    </customSheetView>
    <customSheetView guid="{AA3A0536-23D6-4721-BE0F-F5A34CA985B7}">
      <pageMargins left="0.23622047244094491" right="0.23622047244094491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>
      <pageMargins left="0.23622047244094491" right="0.23622047244094491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86:H86"/>
    <mergeCell ref="A87:H87"/>
  </mergeCells>
  <hyperlinks>
    <hyperlink ref="C40" location="'Листа табела'!A1" display="Листа табела"/>
    <hyperlink ref="H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portrait" r:id="rId18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21"/>
  <sheetViews>
    <sheetView zoomScale="130" zoomScaleNormal="100" workbookViewId="0">
      <selection activeCell="A2" sqref="A2"/>
    </sheetView>
  </sheetViews>
  <sheetFormatPr defaultColWidth="9.140625" defaultRowHeight="12" x14ac:dyDescent="0.2"/>
  <cols>
    <col min="1" max="1" width="9.140625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38" t="s">
        <v>286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E2" s="5" t="s">
        <v>1</v>
      </c>
      <c r="F2" s="39"/>
      <c r="L2" s="2"/>
    </row>
    <row r="3" spans="1:12" ht="53.25" customHeight="1" thickTop="1" x14ac:dyDescent="0.2">
      <c r="A3" s="40"/>
      <c r="B3" s="41" t="s">
        <v>6</v>
      </c>
      <c r="C3" s="41" t="s">
        <v>85</v>
      </c>
      <c r="D3" s="41" t="s">
        <v>86</v>
      </c>
      <c r="E3" s="42" t="s">
        <v>63</v>
      </c>
      <c r="F3" s="43"/>
      <c r="G3" s="43"/>
    </row>
    <row r="4" spans="1:12" ht="15" customHeight="1" x14ac:dyDescent="0.2">
      <c r="A4" s="44">
        <v>2011</v>
      </c>
      <c r="B4" s="10">
        <v>7855</v>
      </c>
      <c r="C4" s="10">
        <v>3997</v>
      </c>
      <c r="D4" s="10">
        <v>3811</v>
      </c>
      <c r="E4" s="10">
        <v>47</v>
      </c>
      <c r="F4" s="13"/>
      <c r="G4" s="13"/>
      <c r="H4" s="10"/>
      <c r="I4" s="10"/>
      <c r="J4" s="9"/>
      <c r="K4" s="10"/>
      <c r="L4" s="2"/>
    </row>
    <row r="5" spans="1:12" ht="15" customHeight="1" x14ac:dyDescent="0.2">
      <c r="A5" s="44">
        <v>2012</v>
      </c>
      <c r="B5" s="10">
        <v>7567</v>
      </c>
      <c r="C5" s="10">
        <v>3724</v>
      </c>
      <c r="D5" s="10">
        <v>3798</v>
      </c>
      <c r="E5" s="10">
        <v>45</v>
      </c>
      <c r="F5" s="13"/>
      <c r="G5" s="13"/>
      <c r="H5" s="10"/>
      <c r="I5" s="10"/>
      <c r="J5" s="9"/>
      <c r="K5" s="10"/>
      <c r="L5" s="2"/>
    </row>
    <row r="6" spans="1:12" ht="15" customHeight="1" x14ac:dyDescent="0.2">
      <c r="A6" s="119">
        <v>2013</v>
      </c>
      <c r="B6" s="10">
        <v>7097</v>
      </c>
      <c r="C6" s="10">
        <v>3609</v>
      </c>
      <c r="D6" s="10">
        <v>3433</v>
      </c>
      <c r="E6" s="10">
        <v>55</v>
      </c>
      <c r="F6" s="13"/>
      <c r="G6" s="13"/>
      <c r="H6" s="10"/>
      <c r="I6" s="10"/>
      <c r="J6" s="9"/>
      <c r="K6" s="10"/>
      <c r="L6" s="2"/>
    </row>
    <row r="7" spans="1:12" ht="15" customHeight="1" x14ac:dyDescent="0.2">
      <c r="A7" s="149" t="s">
        <v>164</v>
      </c>
      <c r="B7" s="10">
        <v>6563</v>
      </c>
      <c r="C7" s="10">
        <v>3580</v>
      </c>
      <c r="D7" s="10">
        <v>2983</v>
      </c>
      <c r="E7" s="10" t="s">
        <v>3</v>
      </c>
      <c r="F7" s="13"/>
      <c r="G7" s="13"/>
      <c r="H7" s="10"/>
      <c r="I7" s="10"/>
      <c r="J7" s="9"/>
      <c r="K7" s="10"/>
      <c r="L7" s="2"/>
    </row>
    <row r="8" spans="1:12" ht="15" customHeight="1" x14ac:dyDescent="0.2">
      <c r="A8" s="149">
        <v>2015</v>
      </c>
      <c r="B8" s="10">
        <f>SUM(C8:D8)</f>
        <v>6062</v>
      </c>
      <c r="C8" s="10">
        <v>3032</v>
      </c>
      <c r="D8" s="10">
        <v>3030</v>
      </c>
      <c r="E8" s="10" t="s">
        <v>3</v>
      </c>
      <c r="F8" s="13"/>
      <c r="G8" s="13"/>
      <c r="H8" s="10"/>
      <c r="I8" s="10"/>
      <c r="J8" s="9"/>
      <c r="K8" s="10"/>
      <c r="L8" s="2"/>
    </row>
    <row r="9" spans="1:12" ht="15" customHeight="1" x14ac:dyDescent="0.2">
      <c r="A9" s="149">
        <v>2016</v>
      </c>
      <c r="B9" s="86">
        <v>5474</v>
      </c>
      <c r="C9" s="86">
        <v>2607</v>
      </c>
      <c r="D9" s="86">
        <v>2867</v>
      </c>
      <c r="E9" s="86" t="s">
        <v>3</v>
      </c>
      <c r="F9" s="13"/>
      <c r="G9" s="13"/>
      <c r="H9" s="10"/>
      <c r="I9" s="10"/>
      <c r="J9" s="9"/>
      <c r="K9" s="10"/>
      <c r="L9" s="2"/>
    </row>
    <row r="10" spans="1:12" ht="15" customHeight="1" x14ac:dyDescent="0.2">
      <c r="A10" s="149">
        <v>2017</v>
      </c>
      <c r="B10" s="86">
        <v>5081</v>
      </c>
      <c r="C10" s="86">
        <v>2562</v>
      </c>
      <c r="D10" s="86">
        <v>2519</v>
      </c>
      <c r="E10" s="86" t="s">
        <v>3</v>
      </c>
      <c r="F10" s="13"/>
      <c r="G10" s="13"/>
      <c r="H10" s="10"/>
      <c r="I10" s="10"/>
      <c r="J10" s="9"/>
      <c r="K10" s="10"/>
      <c r="L10" s="2"/>
    </row>
    <row r="11" spans="1:12" ht="15" customHeight="1" x14ac:dyDescent="0.2">
      <c r="A11" s="149">
        <v>2018</v>
      </c>
      <c r="B11" s="86">
        <v>4564</v>
      </c>
      <c r="C11" s="86">
        <v>2622</v>
      </c>
      <c r="D11" s="86">
        <v>1942</v>
      </c>
      <c r="E11" s="86" t="s">
        <v>3</v>
      </c>
      <c r="F11" s="13"/>
      <c r="G11" s="13"/>
      <c r="H11" s="10"/>
      <c r="I11" s="10"/>
      <c r="J11" s="9"/>
      <c r="K11" s="10"/>
      <c r="L11" s="2"/>
    </row>
    <row r="12" spans="1:12" ht="15" customHeight="1" x14ac:dyDescent="0.2">
      <c r="A12" s="149">
        <v>2019</v>
      </c>
      <c r="B12" s="51">
        <v>4144</v>
      </c>
      <c r="C12" s="51">
        <v>2360</v>
      </c>
      <c r="D12" s="51">
        <v>1784</v>
      </c>
      <c r="E12" s="51" t="s">
        <v>3</v>
      </c>
      <c r="F12" s="13"/>
      <c r="G12" s="13"/>
      <c r="H12" s="10"/>
      <c r="I12" s="10"/>
      <c r="J12" s="9"/>
      <c r="K12" s="10"/>
      <c r="L12" s="2"/>
    </row>
    <row r="13" spans="1:12" ht="15" customHeight="1" x14ac:dyDescent="0.2">
      <c r="A13" s="149">
        <v>2020</v>
      </c>
      <c r="B13" s="51">
        <v>4184</v>
      </c>
      <c r="C13" s="51">
        <v>2429</v>
      </c>
      <c r="D13" s="51">
        <v>1755</v>
      </c>
      <c r="E13" s="51" t="s">
        <v>3</v>
      </c>
      <c r="F13" s="13"/>
      <c r="G13" s="13"/>
      <c r="H13" s="10"/>
      <c r="I13" s="10"/>
      <c r="J13" s="9"/>
      <c r="K13" s="10"/>
      <c r="L13" s="2"/>
    </row>
    <row r="15" spans="1:12" ht="60.75" customHeight="1" x14ac:dyDescent="0.2">
      <c r="A15" s="371" t="s">
        <v>257</v>
      </c>
      <c r="B15" s="371"/>
      <c r="C15" s="371"/>
      <c r="D15" s="371"/>
      <c r="E15" s="371"/>
    </row>
    <row r="16" spans="1:12" x14ac:dyDescent="0.2">
      <c r="B16" s="92"/>
      <c r="C16" s="93"/>
    </row>
    <row r="17" spans="2:3" x14ac:dyDescent="0.2">
      <c r="B17" s="92"/>
      <c r="C17" s="93"/>
    </row>
    <row r="18" spans="2:3" x14ac:dyDescent="0.2">
      <c r="B18" s="92"/>
      <c r="C18" s="93"/>
    </row>
    <row r="19" spans="2:3" x14ac:dyDescent="0.2">
      <c r="B19" s="92"/>
      <c r="C19" s="93"/>
    </row>
    <row r="20" spans="2:3" x14ac:dyDescent="0.2">
      <c r="B20" s="92"/>
      <c r="C20" s="93"/>
    </row>
    <row r="21" spans="2:3" x14ac:dyDescent="0.2">
      <c r="B21" s="92"/>
      <c r="C21" s="93"/>
    </row>
  </sheetData>
  <customSheetViews>
    <customSheetView guid="{C1909EBA-E690-4D0B-8D7C-7B33BE164461}" scale="130">
      <selection activeCell="F13" sqref="F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G14" sqref="G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 hiddenRows="1">
      <pane ySplit="3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E20" sqref="E20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3" topLeftCell="A4" activePane="bottomLeft" state="frozen"/>
      <selection pane="bottomLeft"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pane ySplit="3" topLeftCell="A4" activePane="bottomLeft" state="frozen"/>
      <selection pane="bottomLeft" activeCell="A17" sqref="A17:IV17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cale="130">
      <pane ySplit="3" topLeftCell="A4" activePane="bottomLeft" state="frozen"/>
      <selection pane="bottomLeft" activeCell="G14" sqref="G14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AA3A0536-23D6-4721-BE0F-F5A34CA985B7}" scale="130"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 scale="130"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15:E15"/>
  </mergeCells>
  <phoneticPr fontId="27" type="noConversion"/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2" sqref="A2"/>
    </sheetView>
  </sheetViews>
  <sheetFormatPr defaultRowHeight="15" x14ac:dyDescent="0.25"/>
  <cols>
    <col min="1" max="1" width="11.42578125" customWidth="1"/>
    <col min="2" max="5" width="16" customWidth="1"/>
  </cols>
  <sheetData>
    <row r="1" spans="1:6" x14ac:dyDescent="0.25">
      <c r="A1" s="63" t="s">
        <v>285</v>
      </c>
    </row>
    <row r="2" spans="1:6" ht="15.75" thickBot="1" x14ac:dyDescent="0.3">
      <c r="A2" s="151"/>
      <c r="B2" s="150"/>
      <c r="E2" s="5" t="s">
        <v>1</v>
      </c>
    </row>
    <row r="3" spans="1:6" ht="28.5" customHeight="1" thickTop="1" x14ac:dyDescent="0.25">
      <c r="A3" s="375"/>
      <c r="B3" s="373" t="s">
        <v>237</v>
      </c>
      <c r="C3" s="373"/>
      <c r="D3" s="373" t="s">
        <v>165</v>
      </c>
      <c r="E3" s="374"/>
      <c r="F3" s="150"/>
    </row>
    <row r="4" spans="1:6" ht="20.25" customHeight="1" x14ac:dyDescent="0.25">
      <c r="A4" s="376"/>
      <c r="B4" s="152" t="s">
        <v>5</v>
      </c>
      <c r="C4" s="152" t="s">
        <v>40</v>
      </c>
      <c r="D4" s="152" t="s">
        <v>5</v>
      </c>
      <c r="E4" s="222" t="s">
        <v>40</v>
      </c>
      <c r="F4" s="150"/>
    </row>
    <row r="5" spans="1:6" ht="23.25" customHeight="1" x14ac:dyDescent="0.25">
      <c r="A5" s="83" t="s">
        <v>123</v>
      </c>
      <c r="B5" s="78">
        <v>1444</v>
      </c>
      <c r="C5" s="78">
        <v>708</v>
      </c>
      <c r="D5" s="78">
        <v>70</v>
      </c>
      <c r="E5" s="78">
        <v>18</v>
      </c>
      <c r="F5" s="150"/>
    </row>
    <row r="6" spans="1:6" ht="23.25" customHeight="1" x14ac:dyDescent="0.25">
      <c r="A6" s="83" t="s">
        <v>136</v>
      </c>
      <c r="B6" s="78">
        <v>1791</v>
      </c>
      <c r="C6" s="78">
        <v>884</v>
      </c>
      <c r="D6" s="78">
        <v>43</v>
      </c>
      <c r="E6" s="78">
        <v>9</v>
      </c>
      <c r="F6" s="150"/>
    </row>
    <row r="7" spans="1:6" ht="23.25" customHeight="1" x14ac:dyDescent="0.25">
      <c r="A7" s="83" t="s">
        <v>146</v>
      </c>
      <c r="B7" s="78">
        <v>2175</v>
      </c>
      <c r="C7" s="78">
        <v>1122</v>
      </c>
      <c r="D7" s="78">
        <v>50</v>
      </c>
      <c r="E7" s="78">
        <v>20</v>
      </c>
      <c r="F7" s="150"/>
    </row>
    <row r="8" spans="1:6" ht="23.25" customHeight="1" x14ac:dyDescent="0.25">
      <c r="A8" s="209" t="s">
        <v>160</v>
      </c>
      <c r="B8" s="78">
        <v>2407</v>
      </c>
      <c r="C8" s="78">
        <v>1354</v>
      </c>
      <c r="D8" s="78">
        <v>68</v>
      </c>
      <c r="E8" s="78">
        <v>32</v>
      </c>
      <c r="F8" s="150"/>
    </row>
    <row r="9" spans="1:6" ht="23.25" customHeight="1" x14ac:dyDescent="0.25">
      <c r="A9" s="209" t="s">
        <v>213</v>
      </c>
      <c r="B9" s="78">
        <v>2439</v>
      </c>
      <c r="C9" s="78">
        <v>1372</v>
      </c>
      <c r="D9" s="78">
        <v>43</v>
      </c>
      <c r="E9" s="78">
        <v>17</v>
      </c>
      <c r="F9" s="150"/>
    </row>
    <row r="10" spans="1:6" ht="23.25" customHeight="1" x14ac:dyDescent="0.25">
      <c r="A10" s="209" t="s">
        <v>238</v>
      </c>
      <c r="B10" s="78">
        <v>2690</v>
      </c>
      <c r="C10" s="78">
        <v>1565</v>
      </c>
      <c r="D10" s="78">
        <v>84</v>
      </c>
      <c r="E10" s="78">
        <v>34</v>
      </c>
      <c r="F10" s="150"/>
    </row>
    <row r="11" spans="1:6" ht="23.25" customHeight="1" x14ac:dyDescent="0.25">
      <c r="A11" s="209" t="s">
        <v>239</v>
      </c>
      <c r="B11" s="78">
        <v>2586</v>
      </c>
      <c r="C11" s="78">
        <v>1473</v>
      </c>
      <c r="D11" s="78">
        <v>95</v>
      </c>
      <c r="E11" s="78">
        <v>46</v>
      </c>
      <c r="F11" s="150"/>
    </row>
    <row r="12" spans="1:6" ht="23.25" customHeight="1" x14ac:dyDescent="0.25">
      <c r="A12" s="209" t="s">
        <v>253</v>
      </c>
      <c r="B12" s="78">
        <v>2244</v>
      </c>
      <c r="C12" s="78">
        <v>1272</v>
      </c>
      <c r="D12" s="78">
        <v>130</v>
      </c>
      <c r="E12" s="78">
        <v>60</v>
      </c>
      <c r="F12" s="150"/>
    </row>
    <row r="13" spans="1:6" ht="23.25" customHeight="1" x14ac:dyDescent="0.25">
      <c r="A13" s="209" t="s">
        <v>260</v>
      </c>
      <c r="B13" s="78">
        <v>2318</v>
      </c>
      <c r="C13" s="78">
        <v>1309</v>
      </c>
      <c r="D13" s="78">
        <v>119</v>
      </c>
      <c r="E13" s="78">
        <v>63</v>
      </c>
      <c r="F13" s="150"/>
    </row>
    <row r="14" spans="1:6" ht="23.25" customHeight="1" x14ac:dyDescent="0.25">
      <c r="A14" s="209" t="s">
        <v>266</v>
      </c>
      <c r="B14" s="78">
        <v>2295</v>
      </c>
      <c r="C14" s="78">
        <v>1281</v>
      </c>
      <c r="D14" s="78">
        <v>165</v>
      </c>
      <c r="E14" s="78">
        <v>94</v>
      </c>
      <c r="F14" s="150"/>
    </row>
  </sheetData>
  <customSheetViews>
    <customSheetView guid="{C1909EBA-E690-4D0B-8D7C-7B33BE164461}">
      <selection activeCell="B11" sqref="B11"/>
      <pageMargins left="0.15748031496062992" right="0.15748031496062992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B14" sqref="B14:C14"/>
      <pageMargins left="0.15748031496062992" right="0.15748031496062992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selection activeCell="A15" sqref="A15"/>
      <pageMargins left="0.15748031496062992" right="0.15748031496062992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>
      <selection activeCell="B13" sqref="B13:E13"/>
      <pageMargins left="0.15748031496062992" right="0.15748031496062992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howPageBreaks="1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>
      <pageMargins left="0.15748031496062992" right="0.15748031496062992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howPageBreaks="1">
      <selection activeCell="B19" sqref="B19"/>
      <pageMargins left="0.15748031496062992" right="0.15748031496062992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geMargins left="0.15748031496062992" right="0.15748031496062992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B2564B4-48F7-4606-B880-9F5287CE0C36}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BC8EEE9-ED24-4EF2-AD7A-BBDA46FF0E7A}" showPageBreaks="1">
      <selection activeCell="B11" sqref="B11"/>
      <pageMargins left="0.15748031496062992" right="0.15748031496062992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>
      <selection activeCell="B12" sqref="B12:F12"/>
      <pageMargins left="0.15748031496062992" right="0.15748031496062992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>
      <pageMargins left="0.15748031496062992" right="0.15748031496062992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>
      <pageMargins left="0.15748031496062992" right="0.15748031496062992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3:C3"/>
    <mergeCell ref="D3:E3"/>
    <mergeCell ref="A3:A4"/>
  </mergeCells>
  <hyperlinks>
    <hyperlink ref="E2" location="'Листа табела'!A1" display="Листа табела"/>
  </hyperlinks>
  <pageMargins left="0.15748031496062992" right="0.15748031496062992" top="0.74803149606299213" bottom="0.74803149606299213" header="0.31496062992125984" footer="0.31496062992125984"/>
  <pageSetup paperSize="9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zoomScale="120" zoomScaleNormal="100" workbookViewId="0">
      <selection activeCell="U2" sqref="U2"/>
    </sheetView>
  </sheetViews>
  <sheetFormatPr defaultColWidth="9.140625" defaultRowHeight="15" x14ac:dyDescent="0.25"/>
  <cols>
    <col min="1" max="1" width="43" style="154" customWidth="1"/>
    <col min="2" max="19" width="6.85546875" style="154" customWidth="1"/>
    <col min="20" max="20" width="7" style="154" customWidth="1"/>
    <col min="21" max="21" width="7" customWidth="1"/>
    <col min="22" max="16384" width="9.140625" style="154"/>
  </cols>
  <sheetData>
    <row r="1" spans="1:21" x14ac:dyDescent="0.25">
      <c r="A1" s="153" t="s">
        <v>308</v>
      </c>
    </row>
    <row r="2" spans="1:21" ht="12.75" thickBot="1" x14ac:dyDescent="0.25">
      <c r="K2" s="5"/>
      <c r="L2" s="5"/>
      <c r="M2" s="5"/>
      <c r="N2" s="5"/>
      <c r="O2" s="5"/>
      <c r="P2" s="5"/>
      <c r="Q2" s="5"/>
      <c r="U2" s="5" t="s">
        <v>1</v>
      </c>
    </row>
    <row r="3" spans="1:21" ht="18" customHeight="1" thickTop="1" x14ac:dyDescent="0.2">
      <c r="A3" s="379" t="s">
        <v>47</v>
      </c>
      <c r="B3" s="378" t="s">
        <v>123</v>
      </c>
      <c r="C3" s="379"/>
      <c r="D3" s="378" t="s">
        <v>136</v>
      </c>
      <c r="E3" s="379"/>
      <c r="F3" s="378" t="s">
        <v>146</v>
      </c>
      <c r="G3" s="379"/>
      <c r="H3" s="378" t="s">
        <v>160</v>
      </c>
      <c r="I3" s="379"/>
      <c r="J3" s="378" t="s">
        <v>213</v>
      </c>
      <c r="K3" s="379"/>
      <c r="L3" s="378" t="s">
        <v>238</v>
      </c>
      <c r="M3" s="379"/>
      <c r="N3" s="378" t="s">
        <v>239</v>
      </c>
      <c r="O3" s="379"/>
      <c r="P3" s="378" t="s">
        <v>253</v>
      </c>
      <c r="Q3" s="379"/>
      <c r="R3" s="377" t="s">
        <v>260</v>
      </c>
      <c r="S3" s="378"/>
      <c r="T3" s="377" t="s">
        <v>266</v>
      </c>
      <c r="U3" s="378"/>
    </row>
    <row r="4" spans="1:21" ht="18" customHeight="1" x14ac:dyDescent="0.2">
      <c r="A4" s="380"/>
      <c r="B4" s="158" t="s">
        <v>168</v>
      </c>
      <c r="C4" s="158" t="s">
        <v>40</v>
      </c>
      <c r="D4" s="158" t="s">
        <v>168</v>
      </c>
      <c r="E4" s="158" t="s">
        <v>40</v>
      </c>
      <c r="F4" s="158" t="s">
        <v>168</v>
      </c>
      <c r="G4" s="158" t="s">
        <v>40</v>
      </c>
      <c r="H4" s="158" t="s">
        <v>168</v>
      </c>
      <c r="I4" s="159" t="s">
        <v>40</v>
      </c>
      <c r="J4" s="158" t="s">
        <v>168</v>
      </c>
      <c r="K4" s="159" t="s">
        <v>40</v>
      </c>
      <c r="L4" s="158" t="s">
        <v>168</v>
      </c>
      <c r="M4" s="159" t="s">
        <v>40</v>
      </c>
      <c r="N4" s="158" t="s">
        <v>168</v>
      </c>
      <c r="O4" s="159" t="s">
        <v>40</v>
      </c>
      <c r="P4" s="158" t="s">
        <v>168</v>
      </c>
      <c r="Q4" s="159" t="s">
        <v>40</v>
      </c>
      <c r="R4" s="158" t="s">
        <v>168</v>
      </c>
      <c r="S4" s="159" t="s">
        <v>40</v>
      </c>
      <c r="T4" s="158" t="s">
        <v>168</v>
      </c>
      <c r="U4" s="159" t="s">
        <v>40</v>
      </c>
    </row>
    <row r="5" spans="1:21" ht="17.25" customHeight="1" x14ac:dyDescent="0.2">
      <c r="A5" s="160" t="s">
        <v>62</v>
      </c>
      <c r="B5" s="155">
        <v>1444</v>
      </c>
      <c r="C5" s="155">
        <v>708</v>
      </c>
      <c r="D5" s="155">
        <v>1791</v>
      </c>
      <c r="E5" s="155">
        <v>884</v>
      </c>
      <c r="F5" s="155">
        <v>2175</v>
      </c>
      <c r="G5" s="155">
        <v>1122</v>
      </c>
      <c r="H5" s="155">
        <v>2407</v>
      </c>
      <c r="I5" s="155">
        <v>1354</v>
      </c>
      <c r="J5" s="155">
        <f>SUM(J6:J14)</f>
        <v>2439</v>
      </c>
      <c r="K5" s="155">
        <f>SUM(K6:K14)</f>
        <v>1372</v>
      </c>
      <c r="L5" s="78">
        <v>2690</v>
      </c>
      <c r="M5" s="78">
        <v>1565</v>
      </c>
      <c r="N5" s="78">
        <v>2586</v>
      </c>
      <c r="O5" s="78">
        <v>1473</v>
      </c>
      <c r="P5" s="154">
        <v>2244</v>
      </c>
      <c r="Q5" s="154">
        <v>1272</v>
      </c>
      <c r="R5" s="154">
        <v>2318</v>
      </c>
      <c r="S5" s="154">
        <v>1309</v>
      </c>
      <c r="T5" s="78">
        <v>2295</v>
      </c>
      <c r="U5" s="78">
        <v>1281</v>
      </c>
    </row>
    <row r="6" spans="1:21" ht="17.25" customHeight="1" x14ac:dyDescent="0.2">
      <c r="A6" s="161" t="s">
        <v>54</v>
      </c>
      <c r="B6" s="155">
        <v>1433</v>
      </c>
      <c r="C6" s="155">
        <v>708</v>
      </c>
      <c r="D6" s="156">
        <v>989</v>
      </c>
      <c r="E6" s="156">
        <v>537</v>
      </c>
      <c r="F6" s="155">
        <v>904</v>
      </c>
      <c r="G6" s="155">
        <v>509</v>
      </c>
      <c r="H6" s="155">
        <v>846</v>
      </c>
      <c r="I6" s="155">
        <v>538</v>
      </c>
      <c r="J6" s="155">
        <v>901</v>
      </c>
      <c r="K6" s="155">
        <v>535</v>
      </c>
      <c r="L6" s="155">
        <v>934</v>
      </c>
      <c r="M6" s="155">
        <v>567</v>
      </c>
      <c r="N6" s="155">
        <v>1117</v>
      </c>
      <c r="O6" s="155">
        <v>664</v>
      </c>
      <c r="P6" s="154">
        <v>955</v>
      </c>
      <c r="Q6" s="154">
        <v>543</v>
      </c>
      <c r="R6" s="154">
        <v>1064</v>
      </c>
      <c r="S6" s="154">
        <v>611</v>
      </c>
      <c r="T6" s="154">
        <v>944</v>
      </c>
      <c r="U6" s="154">
        <v>574</v>
      </c>
    </row>
    <row r="7" spans="1:21" ht="17.25" customHeight="1" x14ac:dyDescent="0.2">
      <c r="A7" s="161" t="s">
        <v>55</v>
      </c>
      <c r="B7" s="156">
        <v>717</v>
      </c>
      <c r="C7" s="156">
        <v>385</v>
      </c>
      <c r="D7" s="156">
        <v>541</v>
      </c>
      <c r="E7" s="156">
        <v>257</v>
      </c>
      <c r="F7" s="155">
        <v>757</v>
      </c>
      <c r="G7" s="155">
        <v>424</v>
      </c>
      <c r="H7" s="155">
        <v>1056</v>
      </c>
      <c r="I7" s="155">
        <v>544</v>
      </c>
      <c r="J7" s="155">
        <v>1189</v>
      </c>
      <c r="K7" s="155">
        <v>662</v>
      </c>
      <c r="L7" s="155">
        <v>1239</v>
      </c>
      <c r="M7" s="155">
        <v>722</v>
      </c>
      <c r="N7" s="155">
        <v>1087</v>
      </c>
      <c r="O7" s="155">
        <v>623</v>
      </c>
      <c r="P7" s="154">
        <v>991</v>
      </c>
      <c r="Q7" s="154">
        <v>576</v>
      </c>
      <c r="R7" s="154">
        <v>962</v>
      </c>
      <c r="S7" s="154">
        <v>550</v>
      </c>
      <c r="T7" s="154">
        <v>1059</v>
      </c>
      <c r="U7" s="154">
        <v>564</v>
      </c>
    </row>
    <row r="8" spans="1:21" ht="17.25" customHeight="1" x14ac:dyDescent="0.2">
      <c r="A8" s="25" t="s">
        <v>56</v>
      </c>
      <c r="B8" s="156">
        <v>361</v>
      </c>
      <c r="C8" s="156">
        <v>170</v>
      </c>
      <c r="D8" s="155">
        <v>49</v>
      </c>
      <c r="E8" s="155">
        <v>27</v>
      </c>
      <c r="F8" s="155">
        <v>48</v>
      </c>
      <c r="G8" s="155">
        <v>20</v>
      </c>
      <c r="H8" s="155">
        <v>52</v>
      </c>
      <c r="I8" s="155">
        <v>20</v>
      </c>
      <c r="J8" s="155">
        <v>33</v>
      </c>
      <c r="K8" s="155">
        <v>11</v>
      </c>
      <c r="L8" s="155">
        <v>28</v>
      </c>
      <c r="M8" s="155">
        <v>14</v>
      </c>
      <c r="N8" s="155">
        <v>38</v>
      </c>
      <c r="O8" s="155">
        <v>16</v>
      </c>
      <c r="P8" s="154">
        <v>27</v>
      </c>
      <c r="Q8" s="154">
        <v>17</v>
      </c>
      <c r="R8" s="154">
        <v>41</v>
      </c>
      <c r="S8" s="154">
        <v>23</v>
      </c>
      <c r="T8" s="154">
        <v>43</v>
      </c>
      <c r="U8" s="154">
        <v>18</v>
      </c>
    </row>
    <row r="9" spans="1:21" ht="17.25" customHeight="1" x14ac:dyDescent="0.2">
      <c r="A9" s="161" t="s">
        <v>57</v>
      </c>
      <c r="B9" s="155">
        <v>57</v>
      </c>
      <c r="C9" s="155">
        <v>27</v>
      </c>
      <c r="D9" s="156">
        <v>31</v>
      </c>
      <c r="E9" s="156">
        <v>3</v>
      </c>
      <c r="F9" s="155">
        <v>66</v>
      </c>
      <c r="G9" s="155">
        <v>26</v>
      </c>
      <c r="H9" s="155">
        <v>107</v>
      </c>
      <c r="I9" s="155">
        <v>54</v>
      </c>
      <c r="J9" s="155">
        <v>56</v>
      </c>
      <c r="K9" s="155">
        <v>26</v>
      </c>
      <c r="L9" s="155">
        <v>40</v>
      </c>
      <c r="M9" s="155">
        <v>23</v>
      </c>
      <c r="N9" s="155">
        <v>41</v>
      </c>
      <c r="O9" s="155">
        <v>18</v>
      </c>
      <c r="P9" s="154">
        <v>38</v>
      </c>
      <c r="Q9" s="154">
        <v>14</v>
      </c>
      <c r="R9" s="154">
        <v>39</v>
      </c>
      <c r="S9" s="154">
        <v>21</v>
      </c>
      <c r="T9" s="154">
        <v>30</v>
      </c>
      <c r="U9" s="154">
        <v>15</v>
      </c>
    </row>
    <row r="10" spans="1:21" ht="17.25" customHeight="1" x14ac:dyDescent="0.2">
      <c r="A10" s="161" t="s">
        <v>58</v>
      </c>
      <c r="B10" s="156">
        <v>135</v>
      </c>
      <c r="C10" s="156">
        <v>63</v>
      </c>
      <c r="D10" s="156">
        <v>92</v>
      </c>
      <c r="E10" s="156">
        <v>48</v>
      </c>
      <c r="F10" s="155">
        <v>88</v>
      </c>
      <c r="G10" s="155">
        <v>30</v>
      </c>
      <c r="H10" s="155">
        <v>60</v>
      </c>
      <c r="I10" s="155">
        <v>35</v>
      </c>
      <c r="J10" s="155">
        <v>75</v>
      </c>
      <c r="K10" s="155">
        <v>41</v>
      </c>
      <c r="L10" s="155">
        <v>123</v>
      </c>
      <c r="M10" s="155">
        <v>51</v>
      </c>
      <c r="N10" s="155">
        <v>132</v>
      </c>
      <c r="O10" s="155">
        <v>73</v>
      </c>
      <c r="P10" s="154">
        <v>83</v>
      </c>
      <c r="Q10" s="154">
        <v>45</v>
      </c>
      <c r="R10" s="154">
        <v>64</v>
      </c>
      <c r="S10" s="154">
        <v>42</v>
      </c>
      <c r="T10" s="154">
        <v>61</v>
      </c>
      <c r="U10" s="154">
        <v>40</v>
      </c>
    </row>
    <row r="11" spans="1:21" ht="17.25" customHeight="1" x14ac:dyDescent="0.2">
      <c r="A11" s="161" t="s">
        <v>166</v>
      </c>
      <c r="B11" s="156">
        <v>46</v>
      </c>
      <c r="C11" s="156">
        <v>15</v>
      </c>
      <c r="D11" s="156">
        <v>18</v>
      </c>
      <c r="E11" s="156">
        <v>7</v>
      </c>
      <c r="F11" s="155">
        <v>62</v>
      </c>
      <c r="G11" s="155">
        <v>36</v>
      </c>
      <c r="H11" s="155">
        <v>160</v>
      </c>
      <c r="I11" s="155">
        <v>107</v>
      </c>
      <c r="J11" s="155">
        <v>74</v>
      </c>
      <c r="K11" s="155">
        <v>43</v>
      </c>
      <c r="L11" s="155">
        <v>234</v>
      </c>
      <c r="M11" s="155">
        <v>147</v>
      </c>
      <c r="N11" s="155">
        <v>37</v>
      </c>
      <c r="O11" s="155">
        <v>15</v>
      </c>
      <c r="P11" s="154">
        <v>15</v>
      </c>
      <c r="Q11" s="154">
        <v>6</v>
      </c>
      <c r="R11" s="154">
        <v>26</v>
      </c>
      <c r="S11" s="154">
        <v>10</v>
      </c>
      <c r="T11" s="154">
        <v>53</v>
      </c>
      <c r="U11" s="154">
        <v>20</v>
      </c>
    </row>
    <row r="12" spans="1:21" ht="17.25" customHeight="1" x14ac:dyDescent="0.2">
      <c r="A12" s="162" t="s">
        <v>59</v>
      </c>
      <c r="B12" s="156">
        <v>60</v>
      </c>
      <c r="C12" s="156">
        <v>29</v>
      </c>
      <c r="D12" s="155" t="s">
        <v>3</v>
      </c>
      <c r="E12" s="155" t="s">
        <v>3</v>
      </c>
      <c r="F12" s="155">
        <v>58</v>
      </c>
      <c r="G12" s="155">
        <v>24</v>
      </c>
      <c r="H12" s="155">
        <v>23</v>
      </c>
      <c r="I12" s="155">
        <v>14</v>
      </c>
      <c r="J12" s="155">
        <v>20</v>
      </c>
      <c r="K12" s="155">
        <v>6</v>
      </c>
      <c r="L12" s="155">
        <v>27</v>
      </c>
      <c r="M12" s="155">
        <v>9</v>
      </c>
      <c r="N12" s="155">
        <v>72</v>
      </c>
      <c r="O12" s="155">
        <v>26</v>
      </c>
      <c r="P12" s="154">
        <v>72</v>
      </c>
      <c r="Q12" s="154">
        <v>36</v>
      </c>
      <c r="R12" s="154">
        <v>81</v>
      </c>
      <c r="S12" s="154">
        <v>34</v>
      </c>
      <c r="T12" s="154">
        <v>76</v>
      </c>
      <c r="U12" s="154">
        <v>34</v>
      </c>
    </row>
    <row r="13" spans="1:21" ht="17.25" customHeight="1" x14ac:dyDescent="0.2">
      <c r="A13" s="161" t="s">
        <v>167</v>
      </c>
      <c r="B13" s="156">
        <v>57</v>
      </c>
      <c r="C13" s="156">
        <v>19</v>
      </c>
      <c r="D13" s="156" t="s">
        <v>3</v>
      </c>
      <c r="E13" s="156" t="s">
        <v>3</v>
      </c>
      <c r="F13" s="155">
        <v>100</v>
      </c>
      <c r="G13" s="155">
        <v>47</v>
      </c>
      <c r="H13" s="155">
        <v>103</v>
      </c>
      <c r="I13" s="155">
        <v>42</v>
      </c>
      <c r="J13" s="155">
        <v>91</v>
      </c>
      <c r="K13" s="155">
        <v>48</v>
      </c>
      <c r="L13" s="155">
        <v>65</v>
      </c>
      <c r="M13" s="155">
        <v>32</v>
      </c>
      <c r="N13" s="155">
        <v>62</v>
      </c>
      <c r="O13" s="155">
        <v>38</v>
      </c>
      <c r="P13" s="154">
        <v>63</v>
      </c>
      <c r="Q13" s="154">
        <v>35</v>
      </c>
      <c r="R13" s="154">
        <v>41</v>
      </c>
      <c r="S13" s="154">
        <v>18</v>
      </c>
      <c r="T13" s="154">
        <v>29</v>
      </c>
      <c r="U13" s="154">
        <v>16</v>
      </c>
    </row>
    <row r="14" spans="1:21" ht="17.25" customHeight="1" x14ac:dyDescent="0.2">
      <c r="A14" s="163" t="s">
        <v>169</v>
      </c>
      <c r="B14" s="155">
        <v>11</v>
      </c>
      <c r="C14" s="155" t="s">
        <v>3</v>
      </c>
      <c r="D14" s="155">
        <v>71</v>
      </c>
      <c r="E14" s="155">
        <v>5</v>
      </c>
      <c r="F14" s="155">
        <v>92</v>
      </c>
      <c r="G14" s="155">
        <v>6</v>
      </c>
      <c r="H14" s="155" t="s">
        <v>3</v>
      </c>
      <c r="I14" s="155" t="s">
        <v>3</v>
      </c>
      <c r="J14" s="155" t="s">
        <v>3</v>
      </c>
      <c r="K14" s="155" t="s">
        <v>3</v>
      </c>
      <c r="L14" s="155" t="s">
        <v>3</v>
      </c>
      <c r="M14" s="155" t="s">
        <v>3</v>
      </c>
      <c r="N14" s="155" t="s">
        <v>3</v>
      </c>
      <c r="O14" s="155" t="s">
        <v>3</v>
      </c>
      <c r="P14" s="155" t="s">
        <v>3</v>
      </c>
      <c r="Q14" s="155" t="s">
        <v>3</v>
      </c>
      <c r="R14" s="155" t="s">
        <v>3</v>
      </c>
      <c r="S14" s="155" t="s">
        <v>3</v>
      </c>
      <c r="T14" s="155" t="s">
        <v>3</v>
      </c>
      <c r="U14" s="155" t="s">
        <v>3</v>
      </c>
    </row>
    <row r="16" spans="1:21" ht="29.25" customHeight="1" x14ac:dyDescent="0.25">
      <c r="A16" s="349" t="s">
        <v>259</v>
      </c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</row>
    <row r="17" spans="1:1" x14ac:dyDescent="0.25">
      <c r="A17" s="157"/>
    </row>
  </sheetData>
  <customSheetViews>
    <customSheetView guid="{C1909EBA-E690-4D0B-8D7C-7B33BE164461}" scale="120">
      <selection activeCell="N5" sqref="N5"/>
      <pageMargins left="0.7" right="0.7" top="0.75" bottom="0.75" header="0.3" footer="0.3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W2" sqref="W2"/>
      <pageMargins left="0.7" right="0.7" top="0.75" bottom="0.75" header="0.3" footer="0.3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20">
      <selection activeCell="D11" sqref="D11"/>
      <pageMargins left="0.7" right="0.7" top="0.75" bottom="0.75" header="0.3" footer="0.3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20">
      <selection activeCell="R5" sqref="R5:S14"/>
      <pageMargins left="0.7" right="0.7" top="0.75" bottom="0.75" header="0.3" footer="0.3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cale="120" showPageBreaks="1">
      <selection activeCell="C21" sqref="C21"/>
      <pageMargins left="0.7" right="0.7" top="0.75" bottom="0.75" header="0.3" footer="0.3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L5" sqref="L5:M14"/>
      <pageMargins left="0.7" right="0.7" top="0.75" bottom="0.75" header="0.3" footer="0.3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pageMargins left="0.7" right="0.7" top="0.75" bottom="0.75" header="0.3" footer="0.3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L13" sqref="L13"/>
      <pageMargins left="0.7" right="0.7" top="0.75" bottom="0.75" header="0.3" footer="0.3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L5" sqref="L5:M14"/>
      <pageMargins left="0.7" right="0.7" top="0.75" bottom="0.75" header="0.3" footer="0.3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B2564B4-48F7-4606-B880-9F5287CE0C36}" scale="120">
      <selection activeCell="C21" sqref="C21"/>
      <pageMargins left="0.7" right="0.7" top="0.75" bottom="0.75" header="0.3" footer="0.3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BC8EEE9-ED24-4EF2-AD7A-BBDA46FF0E7A}" scale="120" showPageBreaks="1">
      <selection activeCell="N5" sqref="N5"/>
      <pageMargins left="0.7" right="0.7" top="0.75" bottom="0.75" header="0.3" footer="0.3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20">
      <selection activeCell="P5" sqref="P5:Q14"/>
      <pageMargins left="0.7" right="0.7" top="0.75" bottom="0.75" header="0.3" footer="0.3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 scale="120">
      <pageMargins left="0.7" right="0.7" top="0.75" bottom="0.75" header="0.3" footer="0.3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 scale="120">
      <pageMargins left="0.7" right="0.7" top="0.75" bottom="0.75" header="0.3" footer="0.3"/>
      <pageSetup paperSize="9" orientation="landscape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2">
    <mergeCell ref="T3:U3"/>
    <mergeCell ref="A16:S16"/>
    <mergeCell ref="R3:S3"/>
    <mergeCell ref="J3:K3"/>
    <mergeCell ref="A3:A4"/>
    <mergeCell ref="B3:C3"/>
    <mergeCell ref="D3:E3"/>
    <mergeCell ref="F3:G3"/>
    <mergeCell ref="H3:I3"/>
    <mergeCell ref="L3:M3"/>
    <mergeCell ref="N3:O3"/>
    <mergeCell ref="P3:Q3"/>
  </mergeCells>
  <hyperlinks>
    <hyperlink ref="U2" location="'Листа табела'!A1" display="Листа табела"/>
  </hyperlinks>
  <pageMargins left="0.7" right="0.7" top="0.75" bottom="0.75" header="0.3" footer="0.3"/>
  <pageSetup paperSize="9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zoomScale="120" zoomScaleNormal="100" workbookViewId="0">
      <selection activeCell="A2" sqref="A2"/>
    </sheetView>
  </sheetViews>
  <sheetFormatPr defaultColWidth="9.140625" defaultRowHeight="15" x14ac:dyDescent="0.25"/>
  <cols>
    <col min="1" max="1" width="43" style="154" customWidth="1"/>
    <col min="2" max="19" width="6.85546875" style="154" customWidth="1"/>
    <col min="20" max="21" width="8" style="154" customWidth="1"/>
    <col min="22" max="22" width="9.140625" style="154"/>
    <col min="23" max="23" width="8.28515625" customWidth="1"/>
    <col min="25" max="16384" width="9.140625" style="154"/>
  </cols>
  <sheetData>
    <row r="1" spans="1:21" x14ac:dyDescent="0.25">
      <c r="A1" s="153" t="s">
        <v>284</v>
      </c>
    </row>
    <row r="2" spans="1:21" ht="15.75" thickBot="1" x14ac:dyDescent="0.3">
      <c r="K2" s="5"/>
      <c r="L2" s="5"/>
      <c r="M2" s="5"/>
      <c r="N2" s="5"/>
      <c r="O2" s="5"/>
      <c r="P2" s="5"/>
      <c r="Q2" s="5"/>
      <c r="U2" s="5" t="s">
        <v>1</v>
      </c>
    </row>
    <row r="3" spans="1:21" ht="18" customHeight="1" thickTop="1" x14ac:dyDescent="0.25">
      <c r="A3" s="379" t="s">
        <v>47</v>
      </c>
      <c r="B3" s="377" t="s">
        <v>123</v>
      </c>
      <c r="C3" s="377"/>
      <c r="D3" s="377" t="s">
        <v>136</v>
      </c>
      <c r="E3" s="377"/>
      <c r="F3" s="377" t="s">
        <v>146</v>
      </c>
      <c r="G3" s="377"/>
      <c r="H3" s="377" t="s">
        <v>160</v>
      </c>
      <c r="I3" s="378"/>
      <c r="J3" s="377" t="s">
        <v>213</v>
      </c>
      <c r="K3" s="378"/>
      <c r="L3" s="377" t="s">
        <v>238</v>
      </c>
      <c r="M3" s="378"/>
      <c r="N3" s="377" t="s">
        <v>239</v>
      </c>
      <c r="O3" s="378"/>
      <c r="P3" s="377" t="s">
        <v>253</v>
      </c>
      <c r="Q3" s="378"/>
      <c r="R3" s="377" t="s">
        <v>260</v>
      </c>
      <c r="S3" s="378"/>
      <c r="T3" s="377" t="s">
        <v>266</v>
      </c>
      <c r="U3" s="378"/>
    </row>
    <row r="4" spans="1:21" ht="18" customHeight="1" x14ac:dyDescent="0.25">
      <c r="A4" s="380"/>
      <c r="B4" s="158" t="s">
        <v>168</v>
      </c>
      <c r="C4" s="158" t="s">
        <v>40</v>
      </c>
      <c r="D4" s="158" t="s">
        <v>168</v>
      </c>
      <c r="E4" s="158" t="s">
        <v>40</v>
      </c>
      <c r="F4" s="158" t="s">
        <v>168</v>
      </c>
      <c r="G4" s="158" t="s">
        <v>40</v>
      </c>
      <c r="H4" s="158" t="s">
        <v>168</v>
      </c>
      <c r="I4" s="159" t="s">
        <v>40</v>
      </c>
      <c r="J4" s="158" t="s">
        <v>168</v>
      </c>
      <c r="K4" s="159" t="s">
        <v>40</v>
      </c>
      <c r="L4" s="158" t="s">
        <v>168</v>
      </c>
      <c r="M4" s="159" t="s">
        <v>40</v>
      </c>
      <c r="N4" s="158" t="s">
        <v>168</v>
      </c>
      <c r="O4" s="159" t="s">
        <v>40</v>
      </c>
      <c r="P4" s="158" t="s">
        <v>168</v>
      </c>
      <c r="Q4" s="159" t="s">
        <v>40</v>
      </c>
      <c r="R4" s="158" t="s">
        <v>168</v>
      </c>
      <c r="S4" s="159" t="s">
        <v>40</v>
      </c>
      <c r="T4" s="158" t="s">
        <v>168</v>
      </c>
      <c r="U4" s="159" t="s">
        <v>40</v>
      </c>
    </row>
    <row r="5" spans="1:21" ht="17.25" customHeight="1" x14ac:dyDescent="0.25">
      <c r="A5" s="160" t="s">
        <v>62</v>
      </c>
      <c r="B5" s="155">
        <v>70</v>
      </c>
      <c r="C5" s="155">
        <v>18</v>
      </c>
      <c r="D5" s="155">
        <v>43</v>
      </c>
      <c r="E5" s="155">
        <v>9</v>
      </c>
      <c r="F5" s="155">
        <v>50</v>
      </c>
      <c r="G5" s="155">
        <v>20</v>
      </c>
      <c r="H5" s="155">
        <v>68</v>
      </c>
      <c r="I5" s="155">
        <v>32</v>
      </c>
      <c r="J5" s="155">
        <v>43</v>
      </c>
      <c r="K5" s="155">
        <v>17</v>
      </c>
      <c r="L5" s="155">
        <v>84</v>
      </c>
      <c r="M5" s="155">
        <v>34</v>
      </c>
      <c r="N5" s="155">
        <v>95</v>
      </c>
      <c r="O5" s="155">
        <v>46</v>
      </c>
      <c r="P5" s="155">
        <v>130</v>
      </c>
      <c r="Q5" s="155">
        <v>60</v>
      </c>
      <c r="R5" s="155">
        <v>119</v>
      </c>
      <c r="S5" s="155">
        <v>63</v>
      </c>
      <c r="T5" s="301">
        <v>165</v>
      </c>
      <c r="U5" s="301">
        <v>94</v>
      </c>
    </row>
    <row r="6" spans="1:21" ht="17.25" customHeight="1" x14ac:dyDescent="0.25">
      <c r="A6" s="161" t="s">
        <v>54</v>
      </c>
      <c r="B6" s="155">
        <v>7</v>
      </c>
      <c r="C6" s="155" t="s">
        <v>3</v>
      </c>
      <c r="D6" s="156">
        <v>7</v>
      </c>
      <c r="E6" s="156">
        <v>3</v>
      </c>
      <c r="F6" s="155">
        <v>14</v>
      </c>
      <c r="G6" s="155">
        <v>3</v>
      </c>
      <c r="H6" s="155">
        <v>17</v>
      </c>
      <c r="I6" s="155">
        <v>7</v>
      </c>
      <c r="J6" s="155">
        <v>18</v>
      </c>
      <c r="K6" s="155">
        <v>8</v>
      </c>
      <c r="L6" s="155">
        <v>25</v>
      </c>
      <c r="M6" s="155">
        <v>12</v>
      </c>
      <c r="N6" s="155">
        <v>25</v>
      </c>
      <c r="O6" s="155">
        <v>12</v>
      </c>
      <c r="P6" s="154">
        <v>53</v>
      </c>
      <c r="Q6" s="154">
        <v>24</v>
      </c>
      <c r="R6" s="154">
        <v>56</v>
      </c>
      <c r="S6" s="154">
        <v>31</v>
      </c>
      <c r="T6" s="301">
        <v>88</v>
      </c>
      <c r="U6" s="301">
        <v>53</v>
      </c>
    </row>
    <row r="7" spans="1:21" ht="17.25" customHeight="1" x14ac:dyDescent="0.25">
      <c r="A7" s="161" t="s">
        <v>55</v>
      </c>
      <c r="B7" s="156">
        <v>24</v>
      </c>
      <c r="C7" s="156">
        <v>5</v>
      </c>
      <c r="D7" s="156">
        <v>20</v>
      </c>
      <c r="E7" s="156">
        <v>6</v>
      </c>
      <c r="F7" s="155">
        <v>22</v>
      </c>
      <c r="G7" s="155">
        <v>16</v>
      </c>
      <c r="H7" s="155">
        <v>42</v>
      </c>
      <c r="I7" s="155">
        <v>22</v>
      </c>
      <c r="J7" s="155">
        <v>25</v>
      </c>
      <c r="K7" s="155">
        <v>9</v>
      </c>
      <c r="L7" s="155">
        <v>26</v>
      </c>
      <c r="M7" s="155">
        <v>12</v>
      </c>
      <c r="N7" s="155">
        <v>51</v>
      </c>
      <c r="O7" s="155">
        <v>24</v>
      </c>
      <c r="P7" s="154">
        <v>40</v>
      </c>
      <c r="Q7" s="154">
        <v>22</v>
      </c>
      <c r="R7" s="154">
        <v>51</v>
      </c>
      <c r="S7" s="154">
        <v>31</v>
      </c>
      <c r="T7" s="301">
        <v>67</v>
      </c>
      <c r="U7" s="301">
        <v>40</v>
      </c>
    </row>
    <row r="8" spans="1:21" ht="17.25" customHeight="1" x14ac:dyDescent="0.25">
      <c r="A8" s="25" t="s">
        <v>56</v>
      </c>
      <c r="B8" s="156">
        <v>2</v>
      </c>
      <c r="C8" s="156">
        <v>1</v>
      </c>
      <c r="D8" s="155">
        <v>1</v>
      </c>
      <c r="E8" s="155" t="s">
        <v>3</v>
      </c>
      <c r="F8" s="155" t="s">
        <v>3</v>
      </c>
      <c r="G8" s="155" t="s">
        <v>3</v>
      </c>
      <c r="H8" s="155" t="s">
        <v>3</v>
      </c>
      <c r="I8" s="155" t="s">
        <v>3</v>
      </c>
      <c r="J8" s="155" t="s">
        <v>3</v>
      </c>
      <c r="K8" s="155" t="s">
        <v>3</v>
      </c>
      <c r="L8" s="155" t="s">
        <v>3</v>
      </c>
      <c r="M8" s="155" t="s">
        <v>3</v>
      </c>
      <c r="N8" s="155" t="s">
        <v>3</v>
      </c>
      <c r="O8" s="155" t="s">
        <v>3</v>
      </c>
      <c r="P8" s="155" t="s">
        <v>3</v>
      </c>
      <c r="Q8" s="155" t="s">
        <v>3</v>
      </c>
      <c r="R8" s="155" t="s">
        <v>3</v>
      </c>
      <c r="S8" s="155" t="s">
        <v>3</v>
      </c>
      <c r="T8" s="155" t="s">
        <v>3</v>
      </c>
      <c r="U8" s="155" t="s">
        <v>3</v>
      </c>
    </row>
    <row r="9" spans="1:21" ht="17.25" customHeight="1" x14ac:dyDescent="0.25">
      <c r="A9" s="161" t="s">
        <v>57</v>
      </c>
      <c r="B9" s="155" t="s">
        <v>3</v>
      </c>
      <c r="C9" s="155" t="s">
        <v>3</v>
      </c>
      <c r="D9" s="156">
        <v>1</v>
      </c>
      <c r="E9" s="156" t="s">
        <v>3</v>
      </c>
      <c r="F9" s="155" t="s">
        <v>3</v>
      </c>
      <c r="G9" s="155" t="s">
        <v>3</v>
      </c>
      <c r="H9" s="155" t="s">
        <v>3</v>
      </c>
      <c r="I9" s="155" t="s">
        <v>3</v>
      </c>
      <c r="J9" s="155" t="s">
        <v>3</v>
      </c>
      <c r="K9" s="155" t="s">
        <v>3</v>
      </c>
      <c r="L9" s="155" t="s">
        <v>3</v>
      </c>
      <c r="M9" s="155" t="s">
        <v>3</v>
      </c>
      <c r="N9" s="155" t="s">
        <v>3</v>
      </c>
      <c r="O9" s="155" t="s">
        <v>3</v>
      </c>
      <c r="P9" s="155" t="s">
        <v>3</v>
      </c>
      <c r="Q9" s="155" t="s">
        <v>3</v>
      </c>
      <c r="R9" s="155" t="s">
        <v>3</v>
      </c>
      <c r="S9" s="155" t="s">
        <v>3</v>
      </c>
      <c r="T9" s="155" t="s">
        <v>3</v>
      </c>
      <c r="U9" s="155" t="s">
        <v>3</v>
      </c>
    </row>
    <row r="10" spans="1:21" ht="17.25" customHeight="1" x14ac:dyDescent="0.25">
      <c r="A10" s="161" t="s">
        <v>58</v>
      </c>
      <c r="B10" s="156">
        <v>32</v>
      </c>
      <c r="C10" s="156">
        <v>11</v>
      </c>
      <c r="D10" s="156" t="s">
        <v>3</v>
      </c>
      <c r="E10" s="156" t="s">
        <v>3</v>
      </c>
      <c r="F10" s="155" t="s">
        <v>3</v>
      </c>
      <c r="G10" s="155" t="s">
        <v>3</v>
      </c>
      <c r="H10" s="155" t="s">
        <v>3</v>
      </c>
      <c r="I10" s="155" t="s">
        <v>3</v>
      </c>
      <c r="J10" s="155" t="s">
        <v>3</v>
      </c>
      <c r="K10" s="155" t="s">
        <v>3</v>
      </c>
      <c r="L10" s="155">
        <v>6</v>
      </c>
      <c r="M10" s="155" t="s">
        <v>3</v>
      </c>
      <c r="N10" s="155" t="s">
        <v>3</v>
      </c>
      <c r="O10" s="155" t="s">
        <v>3</v>
      </c>
      <c r="P10" s="154">
        <v>6</v>
      </c>
      <c r="Q10" s="154">
        <v>3</v>
      </c>
      <c r="R10" s="154">
        <v>11</v>
      </c>
      <c r="S10" s="155" t="s">
        <v>3</v>
      </c>
      <c r="T10" s="155" t="s">
        <v>3</v>
      </c>
      <c r="U10" s="155" t="s">
        <v>3</v>
      </c>
    </row>
    <row r="11" spans="1:21" ht="17.25" customHeight="1" x14ac:dyDescent="0.25">
      <c r="A11" s="161" t="s">
        <v>166</v>
      </c>
      <c r="B11" s="156" t="s">
        <v>3</v>
      </c>
      <c r="C11" s="156" t="s">
        <v>3</v>
      </c>
      <c r="D11" s="156" t="s">
        <v>3</v>
      </c>
      <c r="E11" s="156" t="s">
        <v>3</v>
      </c>
      <c r="F11" s="155" t="s">
        <v>3</v>
      </c>
      <c r="G11" s="155" t="s">
        <v>3</v>
      </c>
      <c r="H11" s="155" t="s">
        <v>3</v>
      </c>
      <c r="I11" s="155" t="s">
        <v>3</v>
      </c>
      <c r="J11" s="155" t="s">
        <v>3</v>
      </c>
      <c r="K11" s="155" t="s">
        <v>3</v>
      </c>
      <c r="L11" s="155">
        <v>7</v>
      </c>
      <c r="M11" s="155" t="s">
        <v>3</v>
      </c>
      <c r="N11" s="155">
        <v>1</v>
      </c>
      <c r="O11" s="155" t="s">
        <v>3</v>
      </c>
      <c r="P11" s="154">
        <v>1</v>
      </c>
      <c r="Q11" s="155" t="s">
        <v>3</v>
      </c>
      <c r="R11" s="155" t="s">
        <v>3</v>
      </c>
      <c r="S11" s="155" t="s">
        <v>3</v>
      </c>
      <c r="T11" s="155" t="s">
        <v>3</v>
      </c>
      <c r="U11" s="155" t="s">
        <v>3</v>
      </c>
    </row>
    <row r="12" spans="1:21" ht="17.25" customHeight="1" x14ac:dyDescent="0.25">
      <c r="A12" s="162" t="s">
        <v>59</v>
      </c>
      <c r="B12" s="156" t="s">
        <v>3</v>
      </c>
      <c r="C12" s="156" t="s">
        <v>3</v>
      </c>
      <c r="D12" s="155" t="s">
        <v>3</v>
      </c>
      <c r="E12" s="155" t="s">
        <v>3</v>
      </c>
      <c r="F12" s="155" t="s">
        <v>3</v>
      </c>
      <c r="G12" s="155" t="s">
        <v>3</v>
      </c>
      <c r="H12" s="155" t="s">
        <v>3</v>
      </c>
      <c r="I12" s="155" t="s">
        <v>3</v>
      </c>
      <c r="J12" s="155" t="s">
        <v>3</v>
      </c>
      <c r="K12" s="155" t="s">
        <v>3</v>
      </c>
      <c r="L12" s="155" t="s">
        <v>3</v>
      </c>
      <c r="M12" s="155" t="s">
        <v>3</v>
      </c>
      <c r="N12" s="155" t="s">
        <v>3</v>
      </c>
      <c r="O12" s="155" t="s">
        <v>3</v>
      </c>
      <c r="P12" s="155" t="s">
        <v>3</v>
      </c>
      <c r="Q12" s="155" t="s">
        <v>3</v>
      </c>
      <c r="R12" s="155" t="s">
        <v>3</v>
      </c>
      <c r="S12" s="155" t="s">
        <v>3</v>
      </c>
      <c r="T12" s="155" t="s">
        <v>3</v>
      </c>
      <c r="U12" s="155" t="s">
        <v>3</v>
      </c>
    </row>
    <row r="13" spans="1:21" ht="17.25" customHeight="1" x14ac:dyDescent="0.25">
      <c r="A13" s="161" t="s">
        <v>167</v>
      </c>
      <c r="B13" s="156">
        <v>5</v>
      </c>
      <c r="C13" s="156">
        <v>1</v>
      </c>
      <c r="D13" s="156" t="s">
        <v>3</v>
      </c>
      <c r="E13" s="156" t="s">
        <v>3</v>
      </c>
      <c r="F13" s="155">
        <v>5</v>
      </c>
      <c r="G13" s="155">
        <v>1</v>
      </c>
      <c r="H13" s="155">
        <v>9</v>
      </c>
      <c r="I13" s="155">
        <v>3</v>
      </c>
      <c r="J13" s="155" t="s">
        <v>3</v>
      </c>
      <c r="K13" s="155" t="s">
        <v>3</v>
      </c>
      <c r="L13" s="155">
        <v>20</v>
      </c>
      <c r="M13" s="155">
        <v>10</v>
      </c>
      <c r="N13" s="155">
        <v>18</v>
      </c>
      <c r="O13" s="155">
        <v>10</v>
      </c>
      <c r="P13" s="154">
        <v>30</v>
      </c>
      <c r="Q13" s="154">
        <v>11</v>
      </c>
      <c r="R13" s="155" t="s">
        <v>3</v>
      </c>
      <c r="S13" s="155" t="s">
        <v>3</v>
      </c>
      <c r="T13" s="307">
        <v>10</v>
      </c>
      <c r="U13" s="307">
        <v>1</v>
      </c>
    </row>
    <row r="14" spans="1:21" ht="17.25" customHeight="1" x14ac:dyDescent="0.25">
      <c r="A14" s="163" t="s">
        <v>169</v>
      </c>
      <c r="B14" s="155" t="s">
        <v>3</v>
      </c>
      <c r="C14" s="155" t="s">
        <v>3</v>
      </c>
      <c r="D14" s="155">
        <v>14</v>
      </c>
      <c r="E14" s="155" t="s">
        <v>3</v>
      </c>
      <c r="F14" s="155">
        <v>9</v>
      </c>
      <c r="G14" s="155" t="s">
        <v>3</v>
      </c>
      <c r="H14" s="155" t="s">
        <v>3</v>
      </c>
      <c r="I14" s="155" t="s">
        <v>3</v>
      </c>
      <c r="J14" s="155" t="s">
        <v>3</v>
      </c>
      <c r="K14" s="155" t="s">
        <v>3</v>
      </c>
      <c r="L14" s="155" t="s">
        <v>3</v>
      </c>
      <c r="M14" s="155" t="s">
        <v>3</v>
      </c>
      <c r="N14" s="155" t="s">
        <v>3</v>
      </c>
      <c r="O14" s="155" t="s">
        <v>3</v>
      </c>
      <c r="P14" s="155" t="s">
        <v>3</v>
      </c>
      <c r="Q14" s="155" t="s">
        <v>3</v>
      </c>
      <c r="R14" s="155" t="s">
        <v>3</v>
      </c>
      <c r="S14" s="155" t="s">
        <v>3</v>
      </c>
      <c r="T14" s="155" t="s">
        <v>3</v>
      </c>
      <c r="U14" s="155" t="s">
        <v>3</v>
      </c>
    </row>
    <row r="16" spans="1:21" ht="24.75" customHeight="1" x14ac:dyDescent="0.25">
      <c r="A16" s="349" t="s">
        <v>257</v>
      </c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</row>
    <row r="17" spans="1:1" x14ac:dyDescent="0.25">
      <c r="A17" s="157"/>
    </row>
  </sheetData>
  <customSheetViews>
    <customSheetView guid="{C1909EBA-E690-4D0B-8D7C-7B33BE164461}" scale="120">
      <selection activeCell="M5" sqref="M5"/>
      <pageMargins left="0.7" right="0.7" top="0.75" bottom="0.75" header="0.3" footer="0.3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W12" sqref="W12"/>
      <pageMargins left="0.7" right="0.7" top="0.75" bottom="0.75" header="0.3" footer="0.3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20">
      <selection activeCell="V8" sqref="V8"/>
      <pageMargins left="0.7" right="0.7" top="0.75" bottom="0.75" header="0.3" footer="0.3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20">
      <selection activeCell="R5" sqref="R5:S14"/>
      <pageMargins left="0.7" right="0.7" top="0.75" bottom="0.75" header="0.3" footer="0.3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cale="120" showPageBreaks="1">
      <selection activeCell="J6" sqref="J6:J7"/>
      <pageMargins left="0.7" right="0.7" top="0.75" bottom="0.75" header="0.3" footer="0.3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J6" sqref="J6:J7"/>
      <pageMargins left="0.7" right="0.7" top="0.75" bottom="0.75" header="0.3" footer="0.3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selection activeCell="J6" sqref="J6:J7"/>
      <pageMargins left="0.7" right="0.7" top="0.75" bottom="0.75" header="0.3" footer="0.3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K2" sqref="K2"/>
      <pageMargins left="0.7" right="0.7" top="0.75" bottom="0.75" header="0.3" footer="0.3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L5" sqref="L5:M14"/>
      <pageMargins left="0.7" right="0.7" top="0.75" bottom="0.75" header="0.3" footer="0.3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B2564B4-48F7-4606-B880-9F5287CE0C36}" scale="120">
      <selection activeCell="J6" sqref="J6:J7"/>
      <pageMargins left="0.7" right="0.7" top="0.75" bottom="0.75" header="0.3" footer="0.3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BC8EEE9-ED24-4EF2-AD7A-BBDA46FF0E7A}" scale="120" showPageBreaks="1">
      <selection activeCell="M5" sqref="M5"/>
      <pageMargins left="0.7" right="0.7" top="0.75" bottom="0.75" header="0.3" footer="0.3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20">
      <selection activeCell="P5" sqref="P5:Q14"/>
      <pageMargins left="0.7" right="0.7" top="0.75" bottom="0.75" header="0.3" footer="0.3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 scale="120">
      <pageMargins left="0.7" right="0.7" top="0.75" bottom="0.75" header="0.3" footer="0.3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 scale="120">
      <pageMargins left="0.7" right="0.7" top="0.75" bottom="0.75" header="0.3" footer="0.3"/>
      <pageSetup paperSize="9" orientation="landscape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2">
    <mergeCell ref="T3:U3"/>
    <mergeCell ref="R3:S3"/>
    <mergeCell ref="A16:S16"/>
    <mergeCell ref="J3:K3"/>
    <mergeCell ref="A3:A4"/>
    <mergeCell ref="B3:C3"/>
    <mergeCell ref="D3:E3"/>
    <mergeCell ref="F3:G3"/>
    <mergeCell ref="H3:I3"/>
    <mergeCell ref="L3:M3"/>
    <mergeCell ref="N3:O3"/>
    <mergeCell ref="P3:Q3"/>
  </mergeCells>
  <hyperlinks>
    <hyperlink ref="U2" location="'Листа табела'!A1" display="Листа табела"/>
  </hyperlinks>
  <pageMargins left="0.7" right="0.7" top="0.75" bottom="0.75" header="0.3" footer="0.3"/>
  <pageSetup paperSize="9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20" zoomScaleNormal="120" workbookViewId="0">
      <selection activeCell="A3" sqref="A3"/>
    </sheetView>
  </sheetViews>
  <sheetFormatPr defaultColWidth="9.140625" defaultRowHeight="15" x14ac:dyDescent="0.25"/>
  <cols>
    <col min="1" max="1" width="11.5703125" style="154" customWidth="1"/>
    <col min="2" max="4" width="10.140625" style="154" customWidth="1"/>
    <col min="5" max="5" width="73.5703125" style="154" customWidth="1"/>
    <col min="6" max="7" width="9.140625" style="154"/>
    <col min="9" max="10" width="9.140625" style="154"/>
    <col min="12" max="16384" width="9.140625" style="154"/>
  </cols>
  <sheetData>
    <row r="1" spans="1:9" ht="15.75" customHeight="1" x14ac:dyDescent="0.25">
      <c r="A1" s="318" t="s">
        <v>283</v>
      </c>
      <c r="B1" s="318"/>
      <c r="C1" s="318"/>
      <c r="D1" s="318"/>
      <c r="E1" s="318"/>
      <c r="F1" s="298"/>
      <c r="G1" s="298"/>
      <c r="H1" s="300"/>
      <c r="I1" s="298"/>
    </row>
    <row r="2" spans="1:9" ht="15.75" thickBot="1" x14ac:dyDescent="0.3">
      <c r="D2" s="164" t="s">
        <v>1</v>
      </c>
    </row>
    <row r="3" spans="1:9" ht="19.5" customHeight="1" thickTop="1" x14ac:dyDescent="0.25">
      <c r="A3" s="299"/>
      <c r="B3" s="166" t="s">
        <v>6</v>
      </c>
      <c r="C3" s="166" t="s">
        <v>178</v>
      </c>
      <c r="D3" s="167" t="s">
        <v>41</v>
      </c>
      <c r="E3" s="53"/>
    </row>
    <row r="4" spans="1:9" x14ac:dyDescent="0.25">
      <c r="A4" s="168" t="s">
        <v>0</v>
      </c>
      <c r="B4" s="157">
        <v>2295</v>
      </c>
      <c r="C4" s="157">
        <v>1014</v>
      </c>
      <c r="D4" s="157">
        <v>1281</v>
      </c>
      <c r="E4" s="53"/>
    </row>
    <row r="5" spans="1:9" x14ac:dyDescent="0.25">
      <c r="A5" s="169" t="s">
        <v>176</v>
      </c>
      <c r="B5" s="157">
        <v>516</v>
      </c>
      <c r="C5" s="157">
        <v>192</v>
      </c>
      <c r="D5" s="157">
        <v>324</v>
      </c>
      <c r="E5" s="53"/>
    </row>
    <row r="6" spans="1:9" x14ac:dyDescent="0.25">
      <c r="A6" s="169" t="s">
        <v>79</v>
      </c>
      <c r="B6" s="157">
        <v>929</v>
      </c>
      <c r="C6" s="157">
        <v>400</v>
      </c>
      <c r="D6" s="157">
        <v>529</v>
      </c>
      <c r="E6" s="53"/>
    </row>
    <row r="7" spans="1:9" x14ac:dyDescent="0.25">
      <c r="A7" s="169" t="s">
        <v>80</v>
      </c>
      <c r="B7" s="157">
        <v>400</v>
      </c>
      <c r="C7" s="157">
        <v>189</v>
      </c>
      <c r="D7" s="157">
        <v>211</v>
      </c>
      <c r="E7" s="53"/>
    </row>
    <row r="8" spans="1:9" x14ac:dyDescent="0.25">
      <c r="A8" s="169" t="s">
        <v>170</v>
      </c>
      <c r="B8" s="157">
        <v>234</v>
      </c>
      <c r="C8" s="157">
        <v>105</v>
      </c>
      <c r="D8" s="157">
        <v>129</v>
      </c>
      <c r="E8" s="53"/>
    </row>
    <row r="9" spans="1:9" x14ac:dyDescent="0.25">
      <c r="A9" s="169" t="s">
        <v>171</v>
      </c>
      <c r="B9" s="157">
        <v>113</v>
      </c>
      <c r="C9" s="157">
        <v>60</v>
      </c>
      <c r="D9" s="157">
        <v>53</v>
      </c>
      <c r="E9" s="53"/>
    </row>
    <row r="10" spans="1:9" x14ac:dyDescent="0.25">
      <c r="A10" s="169" t="s">
        <v>172</v>
      </c>
      <c r="B10" s="157">
        <v>67</v>
      </c>
      <c r="C10" s="157">
        <v>43</v>
      </c>
      <c r="D10" s="157">
        <v>24</v>
      </c>
      <c r="E10" s="53"/>
    </row>
    <row r="11" spans="1:9" x14ac:dyDescent="0.25">
      <c r="A11" s="169" t="s">
        <v>173</v>
      </c>
      <c r="B11" s="157">
        <v>29</v>
      </c>
      <c r="C11" s="157">
        <v>20</v>
      </c>
      <c r="D11" s="157">
        <v>9</v>
      </c>
      <c r="E11" s="53"/>
    </row>
    <row r="12" spans="1:9" x14ac:dyDescent="0.25">
      <c r="A12" s="169" t="s">
        <v>174</v>
      </c>
      <c r="B12" s="157">
        <v>5</v>
      </c>
      <c r="C12" s="157">
        <v>4</v>
      </c>
      <c r="D12" s="157">
        <v>1</v>
      </c>
      <c r="E12" s="53"/>
    </row>
    <row r="13" spans="1:9" x14ac:dyDescent="0.25">
      <c r="A13" s="169" t="s">
        <v>175</v>
      </c>
      <c r="B13" s="157">
        <v>2</v>
      </c>
      <c r="C13" s="157">
        <v>1</v>
      </c>
      <c r="D13" s="157">
        <v>1</v>
      </c>
      <c r="E13" s="53"/>
    </row>
    <row r="14" spans="1:9" x14ac:dyDescent="0.25">
      <c r="A14" s="169" t="s">
        <v>177</v>
      </c>
      <c r="B14" s="275" t="s">
        <v>3</v>
      </c>
      <c r="C14" s="275" t="s">
        <v>3</v>
      </c>
      <c r="D14" s="275" t="s">
        <v>3</v>
      </c>
      <c r="E14" s="53"/>
    </row>
  </sheetData>
  <customSheetViews>
    <customSheetView guid="{C1909EBA-E690-4D0B-8D7C-7B33BE164461}" scale="120">
      <selection activeCell="D14" sqref="D14"/>
      <pageMargins left="0.7" right="0.7" top="0.75" bottom="0.75" header="0.3" footer="0.3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20">
      <selection sqref="A1:I1"/>
      <pageMargins left="0.7" right="0.7" top="0.75" bottom="0.75" header="0.3" footer="0.3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20">
      <selection sqref="A1:I1"/>
      <pageMargins left="0.7" right="0.7" top="0.75" bottom="0.75" header="0.3" footer="0.3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20">
      <selection activeCell="B4" sqref="B4:D14"/>
      <pageMargins left="0.7" right="0.7" top="0.75" bottom="0.75" header="0.3" footer="0.3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cale="120" showPageBreaks="1">
      <selection activeCell="A16" sqref="A16"/>
      <pageMargins left="0.7" right="0.7" top="0.75" bottom="0.75" header="0.3" footer="0.3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A16" sqref="A16"/>
      <pageMargins left="0.7" right="0.7" top="0.75" bottom="0.75" header="0.3" footer="0.3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selection activeCell="A16" sqref="A16"/>
      <pageMargins left="0.7" right="0.7" top="0.75" bottom="0.75" header="0.3" footer="0.3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F4" sqref="F4"/>
      <pageMargins left="0.7" right="0.7" top="0.75" bottom="0.75" header="0.3" footer="0.3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B4" sqref="B4:D14"/>
      <pageMargins left="0.7" right="0.7" top="0.75" bottom="0.75" header="0.3" footer="0.3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B2564B4-48F7-4606-B880-9F5287CE0C36}" scale="120">
      <selection activeCell="A16" sqref="A16"/>
      <pageMargins left="0.7" right="0.7" top="0.75" bottom="0.75" header="0.3" footer="0.3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BC8EEE9-ED24-4EF2-AD7A-BBDA46FF0E7A}" scale="120" showPageBreaks="1">
      <selection sqref="A1:I1"/>
      <pageMargins left="0.7" right="0.7" top="0.75" bottom="0.75" header="0.3" footer="0.3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20">
      <selection activeCell="B4" sqref="B4:D14"/>
      <pageMargins left="0.7" right="0.7" top="0.75" bottom="0.75" header="0.3" footer="0.3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 scale="120">
      <selection sqref="A1:E1"/>
      <pageMargins left="0.7" right="0.7" top="0.75" bottom="0.75" header="0.3" footer="0.3"/>
      <pageSetup paperSize="9" orientation="portrait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 scale="120">
      <selection sqref="A1:E1"/>
      <pageMargins left="0.7" right="0.7" top="0.75" bottom="0.75" header="0.3" footer="0.3"/>
      <pageSetup paperSize="9" orientation="portrait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7" right="0.7" top="0.75" bottom="0.75" header="0.3" footer="0.3"/>
  <pageSetup paperSize="9" orientation="portrait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120" zoomScaleNormal="120" workbookViewId="0">
      <selection activeCell="A2" sqref="A2"/>
    </sheetView>
  </sheetViews>
  <sheetFormatPr defaultColWidth="9.140625" defaultRowHeight="15" x14ac:dyDescent="0.25"/>
  <cols>
    <col min="1" max="1" width="11.5703125" style="154" customWidth="1"/>
    <col min="2" max="4" width="10.140625" style="154" customWidth="1"/>
    <col min="5" max="8" width="7.28515625" style="154" customWidth="1"/>
    <col min="10" max="16384" width="9.140625" style="154"/>
  </cols>
  <sheetData>
    <row r="1" spans="1:8" x14ac:dyDescent="0.25">
      <c r="A1" s="153" t="s">
        <v>282</v>
      </c>
    </row>
    <row r="2" spans="1:8" ht="15.75" thickBot="1" x14ac:dyDescent="0.3">
      <c r="D2" s="164" t="s">
        <v>1</v>
      </c>
    </row>
    <row r="3" spans="1:8" ht="19.5" customHeight="1" thickTop="1" x14ac:dyDescent="0.25">
      <c r="A3" s="165"/>
      <c r="B3" s="166" t="s">
        <v>6</v>
      </c>
      <c r="C3" s="166" t="s">
        <v>178</v>
      </c>
      <c r="D3" s="167" t="s">
        <v>41</v>
      </c>
      <c r="E3" s="53"/>
    </row>
    <row r="4" spans="1:8" x14ac:dyDescent="0.25">
      <c r="A4" s="168" t="s">
        <v>0</v>
      </c>
      <c r="B4" s="303">
        <v>165</v>
      </c>
      <c r="C4" s="303">
        <v>71</v>
      </c>
      <c r="D4" s="303">
        <v>94</v>
      </c>
      <c r="E4" s="53"/>
    </row>
    <row r="5" spans="1:8" x14ac:dyDescent="0.25">
      <c r="A5" s="169" t="s">
        <v>179</v>
      </c>
      <c r="B5" s="155">
        <v>35</v>
      </c>
      <c r="C5" s="155">
        <v>11</v>
      </c>
      <c r="D5" s="155">
        <v>24</v>
      </c>
      <c r="E5" s="53"/>
    </row>
    <row r="6" spans="1:8" x14ac:dyDescent="0.25">
      <c r="A6" s="169" t="s">
        <v>80</v>
      </c>
      <c r="B6" s="302">
        <v>50</v>
      </c>
      <c r="C6" s="302">
        <v>22</v>
      </c>
      <c r="D6" s="302">
        <v>28</v>
      </c>
      <c r="E6" s="53"/>
    </row>
    <row r="7" spans="1:8" x14ac:dyDescent="0.25">
      <c r="A7" s="169" t="s">
        <v>170</v>
      </c>
      <c r="B7" s="302">
        <v>34</v>
      </c>
      <c r="C7" s="302">
        <v>18</v>
      </c>
      <c r="D7" s="302">
        <v>16</v>
      </c>
      <c r="E7" s="53"/>
    </row>
    <row r="8" spans="1:8" x14ac:dyDescent="0.25">
      <c r="A8" s="169" t="s">
        <v>171</v>
      </c>
      <c r="B8" s="302">
        <v>22</v>
      </c>
      <c r="C8" s="302">
        <v>5</v>
      </c>
      <c r="D8" s="302">
        <v>17</v>
      </c>
      <c r="E8" s="53"/>
    </row>
    <row r="9" spans="1:8" x14ac:dyDescent="0.25">
      <c r="A9" s="169" t="s">
        <v>172</v>
      </c>
      <c r="B9" s="302">
        <v>13</v>
      </c>
      <c r="C9" s="302">
        <v>8</v>
      </c>
      <c r="D9" s="302">
        <v>5</v>
      </c>
      <c r="E9" s="53"/>
    </row>
    <row r="10" spans="1:8" x14ac:dyDescent="0.25">
      <c r="A10" s="169" t="s">
        <v>173</v>
      </c>
      <c r="B10" s="302">
        <v>5</v>
      </c>
      <c r="C10" s="302">
        <v>3</v>
      </c>
      <c r="D10" s="302">
        <v>2</v>
      </c>
      <c r="E10" s="53"/>
    </row>
    <row r="11" spans="1:8" x14ac:dyDescent="0.25">
      <c r="A11" s="169" t="s">
        <v>174</v>
      </c>
      <c r="B11" s="302">
        <v>4</v>
      </c>
      <c r="C11" s="302">
        <v>2</v>
      </c>
      <c r="D11" s="302">
        <v>2</v>
      </c>
      <c r="E11" s="53"/>
      <c r="H11" s="155"/>
    </row>
    <row r="12" spans="1:8" x14ac:dyDescent="0.25">
      <c r="A12" s="169" t="s">
        <v>175</v>
      </c>
      <c r="B12" s="302">
        <v>1</v>
      </c>
      <c r="C12" s="302">
        <v>1</v>
      </c>
      <c r="D12" s="304" t="s">
        <v>3</v>
      </c>
      <c r="E12" s="53"/>
    </row>
    <row r="13" spans="1:8" x14ac:dyDescent="0.25">
      <c r="A13" s="169" t="s">
        <v>177</v>
      </c>
      <c r="B13" s="302">
        <v>1</v>
      </c>
      <c r="C13" s="302">
        <v>1</v>
      </c>
      <c r="D13" s="304" t="s">
        <v>3</v>
      </c>
      <c r="E13" s="53"/>
    </row>
  </sheetData>
  <customSheetViews>
    <customSheetView guid="{C1909EBA-E690-4D0B-8D7C-7B33BE164461}" scale="120">
      <selection activeCell="D13" sqref="D13"/>
      <pageMargins left="0.7" right="0.7" top="0.75" bottom="0.75" header="0.3" footer="0.3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20">
      <pageMargins left="0.7" right="0.7" top="0.75" bottom="0.75" header="0.3" footer="0.3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20">
      <pageMargins left="0.7" right="0.7" top="0.75" bottom="0.75" header="0.3" footer="0.3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20">
      <selection activeCell="B4" sqref="B4:D13"/>
      <pageMargins left="0.7" right="0.7" top="0.75" bottom="0.75" header="0.3" footer="0.3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cale="120" showPageBreaks="1">
      <selection activeCell="D5" sqref="D5"/>
      <pageMargins left="0.7" right="0.7" top="0.75" bottom="0.75" header="0.3" footer="0.3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D5" sqref="D5"/>
      <pageMargins left="0.7" right="0.7" top="0.75" bottom="0.75" header="0.3" footer="0.3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selection activeCell="D5" sqref="D5"/>
      <pageMargins left="0.7" right="0.7" top="0.75" bottom="0.75" header="0.3" footer="0.3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D14" sqref="D14"/>
      <pageMargins left="0.7" right="0.7" top="0.75" bottom="0.75" header="0.3" footer="0.3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B4" sqref="B4:D13"/>
      <pageMargins left="0.7" right="0.7" top="0.75" bottom="0.75" header="0.3" footer="0.3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B2564B4-48F7-4606-B880-9F5287CE0C36}" scale="120">
      <selection activeCell="D5" sqref="D5"/>
      <pageMargins left="0.7" right="0.7" top="0.75" bottom="0.75" header="0.3" footer="0.3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BC8EEE9-ED24-4EF2-AD7A-BBDA46FF0E7A}" scale="120" showPageBreaks="1">
      <selection activeCell="D13" sqref="D13"/>
      <pageMargins left="0.7" right="0.7" top="0.75" bottom="0.75" header="0.3" footer="0.3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20">
      <selection activeCell="B4" sqref="B4:D13"/>
      <pageMargins left="0.7" right="0.7" top="0.75" bottom="0.75" header="0.3" footer="0.3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3A0536-23D6-4721-BE0F-F5A34CA985B7}" scale="120">
      <pageMargins left="0.7" right="0.7" top="0.75" bottom="0.75" header="0.3" footer="0.3"/>
      <pageSetup paperSize="9" orientation="portrait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 scale="120">
      <selection activeCell="A2" sqref="A2"/>
      <pageMargins left="0.7" right="0.7" top="0.75" bottom="0.75" header="0.3" footer="0.3"/>
      <pageSetup paperSize="9" orientation="portrait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7" right="0.7" top="0.75" bottom="0.75" header="0.3" footer="0.3"/>
  <pageSetup paperSize="9" orientation="portrait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14"/>
  <sheetViews>
    <sheetView zoomScale="130" zoomScaleNormal="100" workbookViewId="0">
      <selection activeCell="A2" sqref="A2"/>
    </sheetView>
  </sheetViews>
  <sheetFormatPr defaultColWidth="9.140625" defaultRowHeight="12" x14ac:dyDescent="0.2"/>
  <cols>
    <col min="1" max="1" width="8" style="2" customWidth="1"/>
    <col min="2" max="5" width="9.85546875" style="2" customWidth="1"/>
    <col min="6" max="6" width="9.85546875" style="4" customWidth="1"/>
    <col min="7" max="7" width="9.8554687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63" t="s">
        <v>281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G2" s="5" t="s">
        <v>1</v>
      </c>
      <c r="L2" s="2"/>
    </row>
    <row r="3" spans="1:12" s="3" customFormat="1" ht="30" customHeight="1" thickTop="1" x14ac:dyDescent="0.25">
      <c r="A3" s="381"/>
      <c r="B3" s="344" t="s">
        <v>236</v>
      </c>
      <c r="C3" s="383"/>
      <c r="D3" s="384"/>
      <c r="E3" s="328" t="s">
        <v>87</v>
      </c>
      <c r="F3" s="328"/>
      <c r="G3" s="332"/>
      <c r="L3" s="6"/>
    </row>
    <row r="4" spans="1:12" s="3" customFormat="1" ht="21" customHeight="1" x14ac:dyDescent="0.25">
      <c r="A4" s="382"/>
      <c r="B4" s="31" t="s">
        <v>5</v>
      </c>
      <c r="C4" s="31" t="s">
        <v>84</v>
      </c>
      <c r="D4" s="31" t="s">
        <v>40</v>
      </c>
      <c r="E4" s="31" t="s">
        <v>5</v>
      </c>
      <c r="F4" s="31" t="s">
        <v>84</v>
      </c>
      <c r="G4" s="32" t="s">
        <v>40</v>
      </c>
      <c r="L4" s="6"/>
    </row>
    <row r="5" spans="1:12" ht="15" customHeight="1" x14ac:dyDescent="0.2">
      <c r="A5" s="22">
        <v>2011</v>
      </c>
      <c r="B5" s="8">
        <v>227</v>
      </c>
      <c r="C5" s="8">
        <v>117</v>
      </c>
      <c r="D5" s="12">
        <v>110</v>
      </c>
      <c r="E5" s="12">
        <v>49</v>
      </c>
      <c r="F5" s="8">
        <v>26</v>
      </c>
      <c r="G5" s="8">
        <v>23</v>
      </c>
    </row>
    <row r="6" spans="1:12" ht="15" customHeight="1" x14ac:dyDescent="0.2">
      <c r="A6" s="22">
        <v>2012</v>
      </c>
      <c r="B6" s="8">
        <v>282</v>
      </c>
      <c r="C6" s="8">
        <v>134</v>
      </c>
      <c r="D6" s="12">
        <v>148</v>
      </c>
      <c r="E6" s="12">
        <v>67</v>
      </c>
      <c r="F6" s="8">
        <v>47</v>
      </c>
      <c r="G6" s="8">
        <v>20</v>
      </c>
    </row>
    <row r="7" spans="1:12" ht="15" customHeight="1" x14ac:dyDescent="0.2">
      <c r="A7" s="22">
        <v>2013</v>
      </c>
      <c r="B7" s="95">
        <v>329</v>
      </c>
      <c r="C7" s="95">
        <v>180</v>
      </c>
      <c r="D7" s="96">
        <v>149</v>
      </c>
      <c r="E7" s="96">
        <v>60</v>
      </c>
      <c r="F7" s="95">
        <v>37</v>
      </c>
      <c r="G7" s="95">
        <v>23</v>
      </c>
    </row>
    <row r="8" spans="1:12" ht="15" customHeight="1" x14ac:dyDescent="0.2">
      <c r="A8" s="293">
        <v>2014</v>
      </c>
      <c r="B8" s="130">
        <v>545</v>
      </c>
      <c r="C8" s="130">
        <v>259</v>
      </c>
      <c r="D8" s="131">
        <v>286</v>
      </c>
      <c r="E8" s="96">
        <v>69</v>
      </c>
      <c r="F8" s="95">
        <v>39</v>
      </c>
      <c r="G8" s="95">
        <v>30</v>
      </c>
    </row>
    <row r="9" spans="1:12" ht="15" customHeight="1" x14ac:dyDescent="0.2">
      <c r="A9" s="22">
        <v>2015</v>
      </c>
      <c r="B9" s="95">
        <v>547</v>
      </c>
      <c r="C9" s="95">
        <v>257</v>
      </c>
      <c r="D9" s="96">
        <v>290</v>
      </c>
      <c r="E9" s="96">
        <v>52</v>
      </c>
      <c r="F9" s="95">
        <v>37</v>
      </c>
      <c r="G9" s="95">
        <v>15</v>
      </c>
    </row>
    <row r="10" spans="1:12" ht="15" customHeight="1" x14ac:dyDescent="0.2">
      <c r="A10" s="22">
        <v>2016</v>
      </c>
      <c r="B10" s="95">
        <v>593</v>
      </c>
      <c r="C10" s="95">
        <v>275</v>
      </c>
      <c r="D10" s="95">
        <v>318</v>
      </c>
      <c r="E10" s="96">
        <v>47</v>
      </c>
      <c r="F10" s="96">
        <v>20</v>
      </c>
      <c r="G10" s="96">
        <v>27</v>
      </c>
    </row>
    <row r="11" spans="1:12" ht="15" customHeight="1" x14ac:dyDescent="0.2">
      <c r="A11" s="22">
        <v>2017</v>
      </c>
      <c r="B11" s="95">
        <v>534</v>
      </c>
      <c r="C11" s="95">
        <v>252</v>
      </c>
      <c r="D11" s="95">
        <v>282</v>
      </c>
      <c r="E11" s="96">
        <v>54</v>
      </c>
      <c r="F11" s="96">
        <v>37</v>
      </c>
      <c r="G11" s="96">
        <v>17</v>
      </c>
    </row>
    <row r="12" spans="1:12" ht="15" customHeight="1" x14ac:dyDescent="0.2">
      <c r="A12" s="22">
        <v>2018</v>
      </c>
      <c r="B12" s="95">
        <v>530</v>
      </c>
      <c r="C12" s="95">
        <v>208</v>
      </c>
      <c r="D12" s="95">
        <v>322</v>
      </c>
      <c r="E12" s="95">
        <v>43</v>
      </c>
      <c r="F12" s="95">
        <v>28</v>
      </c>
      <c r="G12" s="95">
        <v>15</v>
      </c>
    </row>
    <row r="13" spans="1:12" ht="15" customHeight="1" x14ac:dyDescent="0.2">
      <c r="A13" s="22">
        <v>2019</v>
      </c>
      <c r="B13" s="95">
        <v>466</v>
      </c>
      <c r="C13" s="95">
        <v>188</v>
      </c>
      <c r="D13" s="95">
        <v>278</v>
      </c>
      <c r="E13" s="95">
        <v>42</v>
      </c>
      <c r="F13" s="95">
        <v>26</v>
      </c>
      <c r="G13" s="95">
        <v>16</v>
      </c>
    </row>
    <row r="14" spans="1:12" ht="15" customHeight="1" x14ac:dyDescent="0.2">
      <c r="A14" s="22">
        <v>2020</v>
      </c>
      <c r="B14" s="95">
        <v>384</v>
      </c>
      <c r="C14" s="95">
        <v>156</v>
      </c>
      <c r="D14" s="95">
        <v>228</v>
      </c>
      <c r="E14" s="95">
        <v>64</v>
      </c>
      <c r="F14" s="95">
        <v>34</v>
      </c>
      <c r="G14" s="95">
        <v>30</v>
      </c>
    </row>
  </sheetData>
  <customSheetViews>
    <customSheetView guid="{C1909EBA-E690-4D0B-8D7C-7B33BE164461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cale="130" showPageBreaks="1">
      <pane ySplit="4" topLeftCell="A5" activePane="bottomLeft" state="frozen"/>
      <selection pane="bottomLeft" activeCell="D18" sqref="D1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 hiddenRows="1">
      <pane ySplit="4" topLeftCell="A6" activePane="bottomLeft" state="frozen"/>
      <selection pane="bottomLeft" activeCell="F18" sqref="F18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B17" sqref="B17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cale="130" showPageBreaks="1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L16" sqref="L16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cale="130">
      <pane ySplit="4" topLeftCell="A5" activePane="bottomLeft" state="frozen"/>
      <selection pane="bottomLeft" activeCell="D18" sqref="D18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AA3A0536-23D6-4721-BE0F-F5A34CA985B7}" scale="130"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D3"/>
    <mergeCell ref="E3:G3"/>
  </mergeCells>
  <phoneticPr fontId="27" type="noConversion"/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16"/>
  <sheetViews>
    <sheetView zoomScale="130" zoomScaleNormal="100" workbookViewId="0">
      <selection activeCell="A2" sqref="A2"/>
    </sheetView>
  </sheetViews>
  <sheetFormatPr defaultColWidth="9.140625" defaultRowHeight="12" x14ac:dyDescent="0.2"/>
  <cols>
    <col min="1" max="1" width="46.7109375" style="2" customWidth="1"/>
    <col min="2" max="5" width="8" style="2" customWidth="1"/>
    <col min="6" max="6" width="8" style="4" customWidth="1"/>
    <col min="7" max="7" width="8" style="2" customWidth="1"/>
    <col min="8" max="8" width="8.7109375" style="2" customWidth="1"/>
    <col min="9" max="16384" width="9.140625" style="2"/>
  </cols>
  <sheetData>
    <row r="1" spans="1:9" s="3" customFormat="1" ht="12.75" customHeight="1" x14ac:dyDescent="0.2">
      <c r="A1" s="63" t="s">
        <v>280</v>
      </c>
      <c r="B1" s="2"/>
      <c r="C1" s="2"/>
      <c r="D1" s="2"/>
      <c r="E1" s="2"/>
      <c r="F1" s="2"/>
      <c r="I1" s="385"/>
    </row>
    <row r="2" spans="1:9" ht="15" customHeight="1" thickBot="1" x14ac:dyDescent="0.25">
      <c r="A2" s="7"/>
      <c r="G2" s="5" t="s">
        <v>1</v>
      </c>
      <c r="I2" s="385"/>
    </row>
    <row r="3" spans="1:9" s="108" customFormat="1" ht="32.25" customHeight="1" thickTop="1" x14ac:dyDescent="0.25">
      <c r="A3" s="389" t="s">
        <v>82</v>
      </c>
      <c r="B3" s="388" t="s">
        <v>236</v>
      </c>
      <c r="C3" s="388"/>
      <c r="D3" s="388"/>
      <c r="E3" s="386" t="s">
        <v>87</v>
      </c>
      <c r="F3" s="386"/>
      <c r="G3" s="387"/>
      <c r="I3" s="305"/>
    </row>
    <row r="4" spans="1:9" s="108" customFormat="1" ht="21" customHeight="1" x14ac:dyDescent="0.25">
      <c r="A4" s="390"/>
      <c r="B4" s="232" t="s">
        <v>5</v>
      </c>
      <c r="C4" s="232" t="s">
        <v>84</v>
      </c>
      <c r="D4" s="232" t="s">
        <v>40</v>
      </c>
      <c r="E4" s="232" t="s">
        <v>5</v>
      </c>
      <c r="F4" s="232" t="s">
        <v>84</v>
      </c>
      <c r="G4" s="233" t="s">
        <v>40</v>
      </c>
      <c r="I4" s="305"/>
    </row>
    <row r="5" spans="1:9" s="52" customFormat="1" ht="15.75" customHeight="1" x14ac:dyDescent="0.2">
      <c r="A5" s="242" t="s">
        <v>0</v>
      </c>
      <c r="B5" s="306">
        <v>384</v>
      </c>
      <c r="C5" s="306">
        <v>156</v>
      </c>
      <c r="D5" s="306">
        <v>228</v>
      </c>
      <c r="E5" s="306">
        <v>64</v>
      </c>
      <c r="F5" s="306">
        <v>34</v>
      </c>
      <c r="G5" s="306">
        <v>30</v>
      </c>
      <c r="I5" s="305"/>
    </row>
    <row r="6" spans="1:9" s="52" customFormat="1" ht="15.75" customHeight="1" x14ac:dyDescent="0.2">
      <c r="A6" s="242" t="s">
        <v>127</v>
      </c>
      <c r="B6" s="306">
        <v>29</v>
      </c>
      <c r="C6" s="306">
        <v>7</v>
      </c>
      <c r="D6" s="306">
        <v>22</v>
      </c>
      <c r="E6" s="306" t="s">
        <v>3</v>
      </c>
      <c r="F6" s="306" t="s">
        <v>3</v>
      </c>
      <c r="G6" s="306" t="s">
        <v>3</v>
      </c>
      <c r="I6" s="305"/>
    </row>
    <row r="7" spans="1:9" s="52" customFormat="1" ht="15.75" customHeight="1" x14ac:dyDescent="0.2">
      <c r="A7" s="242" t="s">
        <v>128</v>
      </c>
      <c r="B7" s="306">
        <v>65</v>
      </c>
      <c r="C7" s="306">
        <v>20</v>
      </c>
      <c r="D7" s="306">
        <v>45</v>
      </c>
      <c r="E7" s="306">
        <v>3</v>
      </c>
      <c r="F7" s="306" t="s">
        <v>3</v>
      </c>
      <c r="G7" s="306">
        <v>3</v>
      </c>
      <c r="I7" s="305"/>
    </row>
    <row r="8" spans="1:9" s="52" customFormat="1" ht="15.75" customHeight="1" x14ac:dyDescent="0.2">
      <c r="A8" s="242" t="s">
        <v>240</v>
      </c>
      <c r="B8" s="306">
        <v>86</v>
      </c>
      <c r="C8" s="306">
        <v>41</v>
      </c>
      <c r="D8" s="306">
        <v>45</v>
      </c>
      <c r="E8" s="306">
        <v>30</v>
      </c>
      <c r="F8" s="306">
        <v>21</v>
      </c>
      <c r="G8" s="306">
        <v>9</v>
      </c>
      <c r="I8" s="305"/>
    </row>
    <row r="9" spans="1:9" s="52" customFormat="1" ht="15.75" customHeight="1" x14ac:dyDescent="0.2">
      <c r="A9" s="242" t="s">
        <v>241</v>
      </c>
      <c r="B9" s="306">
        <v>28</v>
      </c>
      <c r="C9" s="306">
        <v>13</v>
      </c>
      <c r="D9" s="306">
        <v>15</v>
      </c>
      <c r="E9" s="306">
        <v>5</v>
      </c>
      <c r="F9" s="306">
        <v>4</v>
      </c>
      <c r="G9" s="306">
        <v>1</v>
      </c>
      <c r="I9" s="305"/>
    </row>
    <row r="10" spans="1:9" s="52" customFormat="1" ht="15.75" customHeight="1" x14ac:dyDescent="0.2">
      <c r="A10" s="242" t="s">
        <v>242</v>
      </c>
      <c r="B10" s="306">
        <v>20</v>
      </c>
      <c r="C10" s="306">
        <v>6</v>
      </c>
      <c r="D10" s="306">
        <v>14</v>
      </c>
      <c r="E10" s="306">
        <v>2</v>
      </c>
      <c r="F10" s="306">
        <v>1</v>
      </c>
      <c r="G10" s="306">
        <v>1</v>
      </c>
      <c r="I10" s="305"/>
    </row>
    <row r="11" spans="1:9" s="52" customFormat="1" ht="15.75" customHeight="1" x14ac:dyDescent="0.2">
      <c r="A11" s="242" t="s">
        <v>243</v>
      </c>
      <c r="B11" s="306">
        <v>11</v>
      </c>
      <c r="C11" s="306">
        <v>9</v>
      </c>
      <c r="D11" s="306">
        <v>2</v>
      </c>
      <c r="E11" s="306">
        <v>5</v>
      </c>
      <c r="F11" s="306">
        <v>3</v>
      </c>
      <c r="G11" s="306">
        <v>2</v>
      </c>
      <c r="I11" s="305"/>
    </row>
    <row r="12" spans="1:9" s="52" customFormat="1" ht="15.75" customHeight="1" x14ac:dyDescent="0.2">
      <c r="A12" s="242" t="s">
        <v>244</v>
      </c>
      <c r="B12" s="306">
        <v>30</v>
      </c>
      <c r="C12" s="306">
        <v>15</v>
      </c>
      <c r="D12" s="306">
        <v>15</v>
      </c>
      <c r="E12" s="306">
        <v>8</v>
      </c>
      <c r="F12" s="306">
        <v>3</v>
      </c>
      <c r="G12" s="306">
        <v>5</v>
      </c>
      <c r="I12" s="305"/>
    </row>
    <row r="13" spans="1:9" s="52" customFormat="1" ht="15.75" customHeight="1" x14ac:dyDescent="0.2">
      <c r="A13" s="242" t="s">
        <v>245</v>
      </c>
      <c r="B13" s="306">
        <v>20</v>
      </c>
      <c r="C13" s="306">
        <v>13</v>
      </c>
      <c r="D13" s="306">
        <v>7</v>
      </c>
      <c r="E13" s="306">
        <v>2</v>
      </c>
      <c r="F13" s="306" t="s">
        <v>3</v>
      </c>
      <c r="G13" s="306">
        <v>2</v>
      </c>
      <c r="I13" s="305"/>
    </row>
    <row r="14" spans="1:9" s="52" customFormat="1" ht="15.75" customHeight="1" x14ac:dyDescent="0.2">
      <c r="A14" s="242" t="s">
        <v>131</v>
      </c>
      <c r="B14" s="306">
        <v>95</v>
      </c>
      <c r="C14" s="306">
        <v>32</v>
      </c>
      <c r="D14" s="306">
        <v>63</v>
      </c>
      <c r="E14" s="306">
        <v>9</v>
      </c>
      <c r="F14" s="306">
        <v>2</v>
      </c>
      <c r="G14" s="306">
        <v>7</v>
      </c>
      <c r="I14" s="305"/>
    </row>
    <row r="15" spans="1:9" s="52" customFormat="1" ht="15.75" customHeight="1" x14ac:dyDescent="0.2">
      <c r="A15" s="242" t="s">
        <v>132</v>
      </c>
      <c r="B15" s="306" t="s">
        <v>3</v>
      </c>
      <c r="C15" s="306" t="s">
        <v>3</v>
      </c>
      <c r="D15" s="306" t="s">
        <v>3</v>
      </c>
      <c r="E15" s="306" t="s">
        <v>3</v>
      </c>
      <c r="F15" s="306" t="s">
        <v>3</v>
      </c>
      <c r="G15" s="306" t="s">
        <v>3</v>
      </c>
      <c r="I15" s="305"/>
    </row>
    <row r="16" spans="1:9" ht="15" x14ac:dyDescent="0.2">
      <c r="I16" s="305"/>
    </row>
  </sheetData>
  <customSheetViews>
    <customSheetView guid="{C1909EBA-E690-4D0B-8D7C-7B33BE164461}" scale="130">
      <selection activeCell="H13" sqref="H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3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30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pane ySplit="2" topLeftCell="A3" activePane="bottomLeft" state="frozen"/>
      <selection pane="bottomLeft" activeCell="B5" sqref="B5:G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cale="130" showPageBreaks="1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4" topLeftCell="A5" activePane="bottomLeft" state="frozen"/>
      <selection pane="bottomLeft" activeCell="I20" sqref="I20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4" topLeftCell="A5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cale="130" showPageBreaks="1">
      <pane ySplit="4" topLeftCell="A5" activePane="bottomLeft" state="frozen"/>
      <selection pane="bottomLeft" activeCell="I20" sqref="I20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30">
      <pane ySplit="4" topLeftCell="A5" activePane="bottomLeft" state="frozen"/>
      <selection pane="bottomLeft" activeCell="A5" sqref="A5:G12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pane ySplit="2" topLeftCell="A3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2" topLeftCell="A3" activePane="bottomLeft" state="frozen"/>
      <selection pane="bottomLeft" activeCell="B5" sqref="B5:G15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AA3A0536-23D6-4721-BE0F-F5A34CA985B7}" scale="130"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I1:I2"/>
    <mergeCell ref="E3:G3"/>
    <mergeCell ref="B3:D3"/>
    <mergeCell ref="A3:A4"/>
  </mergeCells>
  <phoneticPr fontId="27" type="noConversion"/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16"/>
  <sheetViews>
    <sheetView zoomScale="130" zoomScaleNormal="100" workbookViewId="0">
      <selection activeCell="A2" sqref="A2"/>
    </sheetView>
  </sheetViews>
  <sheetFormatPr defaultColWidth="9.140625" defaultRowHeight="12" x14ac:dyDescent="0.2"/>
  <cols>
    <col min="1" max="1" width="12" style="2" customWidth="1"/>
    <col min="2" max="2" width="10.7109375" style="2" customWidth="1"/>
    <col min="3" max="4" width="13.140625" style="2" customWidth="1"/>
    <col min="5" max="5" width="10.85546875" style="2" customWidth="1"/>
    <col min="6" max="6" width="10.85546875" style="4" customWidth="1"/>
    <col min="7" max="9" width="8.7109375" style="2" customWidth="1"/>
    <col min="10" max="10" width="13" style="2" customWidth="1"/>
    <col min="11" max="11" width="9.140625" style="4" customWidth="1"/>
    <col min="12" max="12" width="10.7109375" style="2" customWidth="1"/>
    <col min="13" max="16384" width="9.140625" style="2"/>
  </cols>
  <sheetData>
    <row r="1" spans="1:11" s="3" customFormat="1" x14ac:dyDescent="0.2">
      <c r="A1" s="63" t="s">
        <v>279</v>
      </c>
      <c r="B1" s="2"/>
      <c r="C1" s="2"/>
      <c r="D1" s="2"/>
      <c r="E1" s="2"/>
      <c r="F1" s="2"/>
      <c r="H1" s="2"/>
      <c r="I1" s="2"/>
    </row>
    <row r="2" spans="1:11" ht="15" customHeight="1" thickBot="1" x14ac:dyDescent="0.25">
      <c r="A2" s="7"/>
      <c r="E2" s="5" t="s">
        <v>1</v>
      </c>
      <c r="F2" s="5"/>
      <c r="K2" s="2"/>
    </row>
    <row r="3" spans="1:11" ht="53.25" customHeight="1" thickTop="1" x14ac:dyDescent="0.2">
      <c r="A3" s="24"/>
      <c r="B3" s="23" t="s">
        <v>6</v>
      </c>
      <c r="C3" s="23" t="s">
        <v>85</v>
      </c>
      <c r="D3" s="23" t="s">
        <v>86</v>
      </c>
      <c r="E3" s="21" t="s">
        <v>63</v>
      </c>
      <c r="F3" s="30"/>
    </row>
    <row r="4" spans="1:11" ht="15" customHeight="1" x14ac:dyDescent="0.2">
      <c r="A4" s="208" t="s">
        <v>123</v>
      </c>
      <c r="B4" s="10">
        <v>2724</v>
      </c>
      <c r="C4" s="10">
        <v>2123</v>
      </c>
      <c r="D4" s="10">
        <v>578</v>
      </c>
      <c r="E4" s="10">
        <v>23</v>
      </c>
      <c r="F4" s="13"/>
      <c r="G4" s="10"/>
      <c r="H4" s="10"/>
      <c r="I4" s="9"/>
      <c r="J4" s="10"/>
      <c r="K4" s="2"/>
    </row>
    <row r="5" spans="1:11" ht="15" customHeight="1" x14ac:dyDescent="0.2">
      <c r="A5" s="106" t="s">
        <v>136</v>
      </c>
      <c r="B5" s="10">
        <v>2789</v>
      </c>
      <c r="C5" s="10">
        <v>2070</v>
      </c>
      <c r="D5" s="10">
        <v>695</v>
      </c>
      <c r="E5" s="26">
        <v>24</v>
      </c>
      <c r="F5" s="13"/>
      <c r="G5" s="10"/>
      <c r="H5" s="10"/>
      <c r="I5" s="9"/>
      <c r="J5" s="10"/>
      <c r="K5" s="2"/>
    </row>
    <row r="6" spans="1:11" ht="15" customHeight="1" x14ac:dyDescent="0.2">
      <c r="A6" s="106" t="s">
        <v>146</v>
      </c>
      <c r="B6" s="109">
        <v>2802</v>
      </c>
      <c r="C6" s="109">
        <v>2074</v>
      </c>
      <c r="D6" s="109">
        <v>705</v>
      </c>
      <c r="E6" s="109">
        <v>23</v>
      </c>
      <c r="F6" s="13"/>
      <c r="G6" s="10"/>
      <c r="H6" s="10"/>
      <c r="I6" s="9"/>
      <c r="J6" s="10"/>
      <c r="K6" s="2"/>
    </row>
    <row r="7" spans="1:11" ht="15" customHeight="1" x14ac:dyDescent="0.2">
      <c r="A7" s="148" t="s">
        <v>212</v>
      </c>
      <c r="B7" s="109">
        <v>2821</v>
      </c>
      <c r="C7" s="109">
        <v>2100</v>
      </c>
      <c r="D7" s="109">
        <v>721</v>
      </c>
      <c r="E7" s="133" t="s">
        <v>3</v>
      </c>
      <c r="F7" s="13"/>
      <c r="G7" s="10"/>
      <c r="H7" s="10"/>
      <c r="I7" s="9"/>
      <c r="J7" s="10"/>
      <c r="K7" s="2"/>
    </row>
    <row r="8" spans="1:11" ht="15" customHeight="1" x14ac:dyDescent="0.2">
      <c r="A8" s="148" t="s">
        <v>213</v>
      </c>
      <c r="B8" s="109">
        <v>2833</v>
      </c>
      <c r="C8" s="109">
        <v>2078</v>
      </c>
      <c r="D8" s="109">
        <v>755</v>
      </c>
      <c r="E8" s="133" t="s">
        <v>3</v>
      </c>
      <c r="F8" s="13"/>
      <c r="G8" s="10"/>
      <c r="H8" s="10"/>
      <c r="I8" s="9"/>
      <c r="J8" s="10"/>
      <c r="K8" s="2"/>
    </row>
    <row r="9" spans="1:11" ht="15" customHeight="1" x14ac:dyDescent="0.2">
      <c r="A9" s="148" t="s">
        <v>238</v>
      </c>
      <c r="B9" s="109">
        <v>2924</v>
      </c>
      <c r="C9" s="109">
        <v>2140</v>
      </c>
      <c r="D9" s="109">
        <v>784</v>
      </c>
      <c r="E9" s="133" t="s">
        <v>3</v>
      </c>
      <c r="F9" s="13"/>
      <c r="G9" s="10"/>
      <c r="H9" s="10"/>
      <c r="I9" s="9"/>
      <c r="J9" s="10"/>
      <c r="K9" s="2"/>
    </row>
    <row r="10" spans="1:11" ht="15" customHeight="1" x14ac:dyDescent="0.2">
      <c r="A10" s="148" t="s">
        <v>239</v>
      </c>
      <c r="B10" s="2">
        <v>2775</v>
      </c>
      <c r="C10" s="2">
        <v>2018</v>
      </c>
      <c r="D10" s="52">
        <v>757</v>
      </c>
      <c r="E10" s="133" t="s">
        <v>3</v>
      </c>
      <c r="F10" s="13"/>
      <c r="G10" s="10"/>
      <c r="H10" s="10"/>
      <c r="I10" s="9"/>
      <c r="J10" s="9"/>
      <c r="K10" s="2"/>
    </row>
    <row r="11" spans="1:11" ht="15" customHeight="1" x14ac:dyDescent="0.2">
      <c r="A11" s="148" t="s">
        <v>253</v>
      </c>
      <c r="B11" s="2">
        <v>2736</v>
      </c>
      <c r="C11" s="2">
        <v>1988</v>
      </c>
      <c r="D11" s="52">
        <v>748</v>
      </c>
      <c r="E11" s="133" t="s">
        <v>3</v>
      </c>
      <c r="F11" s="13"/>
      <c r="G11" s="10"/>
      <c r="H11" s="10"/>
      <c r="K11" s="2"/>
    </row>
    <row r="12" spans="1:11" ht="15" customHeight="1" x14ac:dyDescent="0.2">
      <c r="A12" s="148" t="s">
        <v>260</v>
      </c>
      <c r="B12" s="2">
        <v>2810</v>
      </c>
      <c r="C12" s="2">
        <v>2105</v>
      </c>
      <c r="D12" s="52">
        <v>705</v>
      </c>
      <c r="E12" s="133" t="s">
        <v>3</v>
      </c>
      <c r="F12" s="13"/>
      <c r="G12" s="10"/>
      <c r="H12" s="10"/>
      <c r="K12" s="2"/>
    </row>
    <row r="13" spans="1:11" ht="15" customHeight="1" x14ac:dyDescent="0.2">
      <c r="A13" s="148" t="s">
        <v>266</v>
      </c>
      <c r="B13" s="2">
        <v>2795</v>
      </c>
      <c r="C13" s="2">
        <v>2058</v>
      </c>
      <c r="D13" s="52">
        <v>737</v>
      </c>
      <c r="E13" s="133" t="s">
        <v>3</v>
      </c>
      <c r="F13" s="13"/>
      <c r="G13" s="10"/>
      <c r="H13" s="10"/>
      <c r="K13" s="2"/>
    </row>
    <row r="15" spans="1:11" ht="48.75" customHeight="1" x14ac:dyDescent="0.2">
      <c r="A15" s="371" t="s">
        <v>163</v>
      </c>
      <c r="B15" s="371"/>
      <c r="C15" s="371"/>
      <c r="D15" s="371"/>
      <c r="E15" s="371"/>
      <c r="F15" s="143"/>
      <c r="G15" s="143"/>
      <c r="H15" s="143"/>
    </row>
    <row r="16" spans="1:11" x14ac:dyDescent="0.2">
      <c r="H16" s="52"/>
      <c r="I16" s="52"/>
    </row>
  </sheetData>
  <customSheetViews>
    <customSheetView guid="{C1909EBA-E690-4D0B-8D7C-7B33BE164461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 scale="130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30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F12" sqref="F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130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3" topLeftCell="A4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3" topLeftCell="A4" activePane="bottomLeft" state="frozen"/>
      <selection pane="bottomLeft" activeCell="B13" sqref="B13:E13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F20" sqref="F20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30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cale="130">
      <pane ySplit="3" topLeftCell="A4" activePane="bottomLeft" state="frozen"/>
      <selection pane="bottomLeft" activeCell="H15" sqref="H15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AA3A0536-23D6-4721-BE0F-F5A34CA985B7}" scale="130">
      <pageMargins left="0.31496062992125984" right="0.31496062992125984" top="0.74803149606299213" bottom="0.74803149606299213" header="0.31496062992125984" footer="0.31496062992125984"/>
      <pageSetup paperSize="9" orientation="portrait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15:E15"/>
  </mergeCells>
  <phoneticPr fontId="27" type="noConversion"/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15"/>
  <sheetViews>
    <sheetView zoomScaleNormal="100" workbookViewId="0">
      <selection activeCell="A2" sqref="A2"/>
    </sheetView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63" t="s">
        <v>278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1</v>
      </c>
    </row>
    <row r="3" spans="1:16" s="16" customFormat="1" ht="21" customHeight="1" thickTop="1" x14ac:dyDescent="0.25">
      <c r="A3" s="384"/>
      <c r="B3" s="331" t="s">
        <v>114</v>
      </c>
      <c r="C3" s="331" t="s">
        <v>88</v>
      </c>
      <c r="D3" s="331"/>
      <c r="E3" s="331"/>
      <c r="F3" s="392" t="s">
        <v>89</v>
      </c>
      <c r="G3" s="392"/>
      <c r="H3" s="392"/>
      <c r="I3" s="392"/>
      <c r="J3" s="392"/>
      <c r="K3" s="392"/>
      <c r="L3" s="392"/>
      <c r="M3" s="392"/>
      <c r="N3" s="393"/>
    </row>
    <row r="4" spans="1:16" s="16" customFormat="1" ht="21" customHeight="1" x14ac:dyDescent="0.25">
      <c r="A4" s="391"/>
      <c r="B4" s="333"/>
      <c r="C4" s="333" t="s">
        <v>4</v>
      </c>
      <c r="D4" s="333" t="s">
        <v>84</v>
      </c>
      <c r="E4" s="333" t="s">
        <v>40</v>
      </c>
      <c r="F4" s="333" t="s">
        <v>90</v>
      </c>
      <c r="G4" s="333"/>
      <c r="H4" s="333"/>
      <c r="I4" s="333" t="s">
        <v>91</v>
      </c>
      <c r="J4" s="333"/>
      <c r="K4" s="333"/>
      <c r="L4" s="394" t="s">
        <v>92</v>
      </c>
      <c r="M4" s="394"/>
      <c r="N4" s="395"/>
    </row>
    <row r="5" spans="1:16" s="16" customFormat="1" ht="21" customHeight="1" x14ac:dyDescent="0.25">
      <c r="A5" s="391"/>
      <c r="B5" s="333"/>
      <c r="C5" s="333"/>
      <c r="D5" s="333"/>
      <c r="E5" s="333"/>
      <c r="F5" s="28" t="s">
        <v>5</v>
      </c>
      <c r="G5" s="28" t="s">
        <v>84</v>
      </c>
      <c r="H5" s="28" t="s">
        <v>40</v>
      </c>
      <c r="I5" s="28" t="s">
        <v>5</v>
      </c>
      <c r="J5" s="28" t="s">
        <v>84</v>
      </c>
      <c r="K5" s="28" t="s">
        <v>40</v>
      </c>
      <c r="L5" s="28" t="s">
        <v>5</v>
      </c>
      <c r="M5" s="28" t="s">
        <v>84</v>
      </c>
      <c r="N5" s="33" t="s">
        <v>40</v>
      </c>
    </row>
    <row r="6" spans="1:16" ht="18" customHeight="1" x14ac:dyDescent="0.2">
      <c r="A6" s="29">
        <v>2011</v>
      </c>
      <c r="B6" s="9">
        <v>13</v>
      </c>
      <c r="C6" s="9">
        <v>3116</v>
      </c>
      <c r="D6" s="9">
        <v>1477</v>
      </c>
      <c r="E6" s="9">
        <v>1639</v>
      </c>
      <c r="F6" s="9">
        <v>10</v>
      </c>
      <c r="G6" s="9">
        <v>8</v>
      </c>
      <c r="H6" s="9">
        <v>2</v>
      </c>
      <c r="I6" s="9">
        <v>531</v>
      </c>
      <c r="J6" s="9">
        <v>303</v>
      </c>
      <c r="K6" s="9">
        <v>228</v>
      </c>
      <c r="L6" s="9">
        <v>2575</v>
      </c>
      <c r="M6" s="9">
        <v>1166</v>
      </c>
      <c r="N6" s="9">
        <v>1409</v>
      </c>
      <c r="O6" s="9"/>
      <c r="P6" s="10"/>
    </row>
    <row r="7" spans="1:16" ht="18" customHeight="1" x14ac:dyDescent="0.2">
      <c r="A7" s="29">
        <v>2012</v>
      </c>
      <c r="B7" s="50">
        <v>13</v>
      </c>
      <c r="C7" s="77">
        <v>3252</v>
      </c>
      <c r="D7" s="77">
        <v>1484</v>
      </c>
      <c r="E7" s="77">
        <v>1768</v>
      </c>
      <c r="F7" s="87">
        <v>10</v>
      </c>
      <c r="G7" s="87">
        <v>8</v>
      </c>
      <c r="H7" s="87">
        <v>2</v>
      </c>
      <c r="I7" s="77">
        <v>543</v>
      </c>
      <c r="J7" s="77">
        <v>300</v>
      </c>
      <c r="K7" s="77">
        <v>243</v>
      </c>
      <c r="L7" s="87">
        <v>2699</v>
      </c>
      <c r="M7" s="88">
        <v>1176</v>
      </c>
      <c r="N7" s="88">
        <v>1523</v>
      </c>
      <c r="O7" s="9"/>
      <c r="P7" s="10"/>
    </row>
    <row r="8" spans="1:16" ht="18" customHeight="1" x14ac:dyDescent="0.2">
      <c r="A8" s="29">
        <v>2013</v>
      </c>
      <c r="B8" s="50">
        <v>12</v>
      </c>
      <c r="C8" s="77">
        <v>3291</v>
      </c>
      <c r="D8" s="77">
        <v>1470</v>
      </c>
      <c r="E8" s="77">
        <v>1821</v>
      </c>
      <c r="F8" s="77" t="s">
        <v>3</v>
      </c>
      <c r="G8" s="77" t="s">
        <v>3</v>
      </c>
      <c r="H8" s="77" t="s">
        <v>3</v>
      </c>
      <c r="I8" s="77">
        <v>531</v>
      </c>
      <c r="J8" s="77">
        <v>272</v>
      </c>
      <c r="K8" s="77">
        <v>259</v>
      </c>
      <c r="L8" s="87">
        <v>2760</v>
      </c>
      <c r="M8" s="88">
        <v>1198</v>
      </c>
      <c r="N8" s="88">
        <v>1562</v>
      </c>
      <c r="O8" s="9"/>
      <c r="P8" s="10"/>
    </row>
    <row r="9" spans="1:16" ht="18" customHeight="1" x14ac:dyDescent="0.2">
      <c r="A9" s="29">
        <v>2014</v>
      </c>
      <c r="B9" s="50">
        <v>13</v>
      </c>
      <c r="C9" s="77">
        <v>3342</v>
      </c>
      <c r="D9" s="77">
        <v>1456</v>
      </c>
      <c r="E9" s="77">
        <v>1886</v>
      </c>
      <c r="F9" s="77">
        <v>12</v>
      </c>
      <c r="G9" s="77">
        <v>9</v>
      </c>
      <c r="H9" s="77">
        <v>3</v>
      </c>
      <c r="I9" s="77">
        <v>572</v>
      </c>
      <c r="J9" s="77">
        <v>292</v>
      </c>
      <c r="K9" s="77">
        <v>280</v>
      </c>
      <c r="L9" s="87">
        <v>2758</v>
      </c>
      <c r="M9" s="88">
        <v>1155</v>
      </c>
      <c r="N9" s="88">
        <v>1603</v>
      </c>
      <c r="O9" s="9"/>
      <c r="P9" s="10"/>
    </row>
    <row r="10" spans="1:16" ht="18" customHeight="1" x14ac:dyDescent="0.2">
      <c r="A10" s="29">
        <v>2015</v>
      </c>
      <c r="B10" s="50">
        <v>13</v>
      </c>
      <c r="C10" s="77">
        <v>3223</v>
      </c>
      <c r="D10" s="77">
        <v>1374</v>
      </c>
      <c r="E10" s="77">
        <v>1849</v>
      </c>
      <c r="F10" s="77" t="s">
        <v>3</v>
      </c>
      <c r="G10" s="77" t="s">
        <v>3</v>
      </c>
      <c r="H10" s="77" t="s">
        <v>3</v>
      </c>
      <c r="I10" s="77">
        <v>613</v>
      </c>
      <c r="J10" s="77">
        <v>298</v>
      </c>
      <c r="K10" s="77">
        <v>315</v>
      </c>
      <c r="L10" s="87">
        <v>2610</v>
      </c>
      <c r="M10" s="88">
        <v>1076</v>
      </c>
      <c r="N10" s="88">
        <v>1534</v>
      </c>
      <c r="O10" s="9"/>
      <c r="P10" s="10"/>
    </row>
    <row r="11" spans="1:16" ht="18" customHeight="1" x14ac:dyDescent="0.2">
      <c r="A11" s="29">
        <v>2016</v>
      </c>
      <c r="B11" s="50">
        <v>13</v>
      </c>
      <c r="C11" s="77">
        <v>3204</v>
      </c>
      <c r="D11" s="77">
        <v>1385</v>
      </c>
      <c r="E11" s="77">
        <v>1819</v>
      </c>
      <c r="F11" s="77">
        <v>9</v>
      </c>
      <c r="G11" s="77">
        <v>6</v>
      </c>
      <c r="H11" s="77">
        <v>3</v>
      </c>
      <c r="I11" s="77">
        <v>623</v>
      </c>
      <c r="J11" s="77">
        <v>309</v>
      </c>
      <c r="K11" s="77">
        <v>314</v>
      </c>
      <c r="L11" s="87">
        <v>2572</v>
      </c>
      <c r="M11" s="88">
        <v>1070</v>
      </c>
      <c r="N11" s="88">
        <v>1502</v>
      </c>
      <c r="O11" s="9"/>
      <c r="P11" s="10"/>
    </row>
    <row r="12" spans="1:16" ht="18" customHeight="1" x14ac:dyDescent="0.2">
      <c r="A12" s="29">
        <v>2017</v>
      </c>
      <c r="B12" s="50">
        <v>11</v>
      </c>
      <c r="C12" s="77">
        <v>3715</v>
      </c>
      <c r="D12" s="77">
        <v>1567</v>
      </c>
      <c r="E12" s="77">
        <v>2148</v>
      </c>
      <c r="F12" s="77">
        <v>8</v>
      </c>
      <c r="G12" s="77">
        <v>5</v>
      </c>
      <c r="H12" s="77">
        <v>3</v>
      </c>
      <c r="I12" s="77">
        <v>578</v>
      </c>
      <c r="J12" s="77">
        <v>270</v>
      </c>
      <c r="K12" s="77">
        <v>308</v>
      </c>
      <c r="L12" s="87">
        <v>3129</v>
      </c>
      <c r="M12" s="88">
        <v>1292</v>
      </c>
      <c r="N12" s="88">
        <v>1837</v>
      </c>
      <c r="O12" s="9"/>
      <c r="P12" s="10"/>
    </row>
    <row r="13" spans="1:16" ht="18" customHeight="1" x14ac:dyDescent="0.2">
      <c r="A13" s="29">
        <v>2018</v>
      </c>
      <c r="B13" s="50">
        <v>11</v>
      </c>
      <c r="C13" s="77">
        <v>3502</v>
      </c>
      <c r="D13" s="77">
        <v>1477</v>
      </c>
      <c r="E13" s="77">
        <v>2025</v>
      </c>
      <c r="F13" s="77">
        <v>10</v>
      </c>
      <c r="G13" s="77">
        <v>7</v>
      </c>
      <c r="H13" s="77">
        <v>3</v>
      </c>
      <c r="I13" s="77">
        <v>581</v>
      </c>
      <c r="J13" s="77">
        <v>283</v>
      </c>
      <c r="K13" s="77">
        <v>298</v>
      </c>
      <c r="L13" s="87">
        <v>2911</v>
      </c>
      <c r="M13" s="88">
        <v>1187</v>
      </c>
      <c r="N13" s="88">
        <v>1724</v>
      </c>
      <c r="O13" s="9"/>
      <c r="P13" s="10"/>
    </row>
    <row r="14" spans="1:16" ht="18" customHeight="1" x14ac:dyDescent="0.2">
      <c r="A14" s="29">
        <v>2019</v>
      </c>
      <c r="B14" s="50">
        <v>11</v>
      </c>
      <c r="C14" s="77">
        <v>3364</v>
      </c>
      <c r="D14" s="77">
        <v>1368</v>
      </c>
      <c r="E14" s="77">
        <v>1996</v>
      </c>
      <c r="F14" s="77">
        <v>6</v>
      </c>
      <c r="G14" s="77">
        <v>4</v>
      </c>
      <c r="H14" s="77">
        <v>2</v>
      </c>
      <c r="I14" s="77">
        <v>567</v>
      </c>
      <c r="J14" s="77">
        <v>263</v>
      </c>
      <c r="K14" s="77">
        <v>304</v>
      </c>
      <c r="L14" s="87">
        <v>2791</v>
      </c>
      <c r="M14" s="88">
        <v>1101</v>
      </c>
      <c r="N14" s="88">
        <v>1690</v>
      </c>
      <c r="O14" s="9"/>
      <c r="P14" s="10"/>
    </row>
    <row r="15" spans="1:16" ht="18" customHeight="1" x14ac:dyDescent="0.2">
      <c r="A15" s="29">
        <v>2020</v>
      </c>
      <c r="B15" s="50">
        <v>11</v>
      </c>
      <c r="C15" s="77">
        <v>3373</v>
      </c>
      <c r="D15" s="77">
        <v>1419</v>
      </c>
      <c r="E15" s="77">
        <v>1954</v>
      </c>
      <c r="F15" s="77">
        <v>6</v>
      </c>
      <c r="G15" s="77">
        <v>3</v>
      </c>
      <c r="H15" s="77">
        <v>3</v>
      </c>
      <c r="I15" s="77">
        <v>599</v>
      </c>
      <c r="J15" s="77">
        <v>317</v>
      </c>
      <c r="K15" s="77">
        <v>282</v>
      </c>
      <c r="L15" s="87">
        <v>2768</v>
      </c>
      <c r="M15" s="88">
        <v>1099</v>
      </c>
      <c r="N15" s="88">
        <v>1669</v>
      </c>
      <c r="O15" s="9"/>
      <c r="P15" s="10"/>
    </row>
  </sheetData>
  <customSheetViews>
    <customSheetView guid="{C1909EBA-E690-4D0B-8D7C-7B33BE164461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A12" sqref="A12:A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selection activeCell="A12" sqref="A12:A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B18" sqref="B17:B18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H21" sqref="H21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AA3A0536-23D6-4721-BE0F-F5A34CA985B7}"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B5"/>
    <mergeCell ref="C4:C5"/>
    <mergeCell ref="D4:D5"/>
    <mergeCell ref="F3:N3"/>
    <mergeCell ref="F4:H4"/>
    <mergeCell ref="I4:K4"/>
    <mergeCell ref="L4:N4"/>
    <mergeCell ref="E4:E5"/>
    <mergeCell ref="C3:E3"/>
  </mergeCells>
  <phoneticPr fontId="27" type="noConversion"/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P15"/>
  <sheetViews>
    <sheetView zoomScaleNormal="100" workbookViewId="0">
      <selection activeCell="A2" sqref="A2"/>
    </sheetView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63" t="s">
        <v>277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1</v>
      </c>
    </row>
    <row r="3" spans="1:16" s="16" customFormat="1" ht="21" customHeight="1" thickTop="1" x14ac:dyDescent="0.25">
      <c r="A3" s="384"/>
      <c r="B3" s="388" t="s">
        <v>118</v>
      </c>
      <c r="C3" s="331" t="s">
        <v>88</v>
      </c>
      <c r="D3" s="331"/>
      <c r="E3" s="331"/>
      <c r="F3" s="392" t="s">
        <v>89</v>
      </c>
      <c r="G3" s="392"/>
      <c r="H3" s="392"/>
      <c r="I3" s="392"/>
      <c r="J3" s="392"/>
      <c r="K3" s="392"/>
      <c r="L3" s="392"/>
      <c r="M3" s="392"/>
      <c r="N3" s="393"/>
    </row>
    <row r="4" spans="1:16" s="16" customFormat="1" ht="21" customHeight="1" x14ac:dyDescent="0.25">
      <c r="A4" s="391"/>
      <c r="B4" s="333"/>
      <c r="C4" s="333" t="s">
        <v>4</v>
      </c>
      <c r="D4" s="333" t="s">
        <v>84</v>
      </c>
      <c r="E4" s="333" t="s">
        <v>40</v>
      </c>
      <c r="F4" s="333" t="s">
        <v>90</v>
      </c>
      <c r="G4" s="333"/>
      <c r="H4" s="333"/>
      <c r="I4" s="333" t="s">
        <v>91</v>
      </c>
      <c r="J4" s="333"/>
      <c r="K4" s="333"/>
      <c r="L4" s="394" t="s">
        <v>92</v>
      </c>
      <c r="M4" s="394"/>
      <c r="N4" s="395"/>
    </row>
    <row r="5" spans="1:16" s="16" customFormat="1" ht="21" customHeight="1" x14ac:dyDescent="0.25">
      <c r="A5" s="391"/>
      <c r="B5" s="333"/>
      <c r="C5" s="333"/>
      <c r="D5" s="333"/>
      <c r="E5" s="333"/>
      <c r="F5" s="28" t="s">
        <v>5</v>
      </c>
      <c r="G5" s="28" t="s">
        <v>84</v>
      </c>
      <c r="H5" s="28" t="s">
        <v>40</v>
      </c>
      <c r="I5" s="28" t="s">
        <v>5</v>
      </c>
      <c r="J5" s="28" t="s">
        <v>84</v>
      </c>
      <c r="K5" s="28" t="s">
        <v>40</v>
      </c>
      <c r="L5" s="28" t="s">
        <v>5</v>
      </c>
      <c r="M5" s="28" t="s">
        <v>84</v>
      </c>
      <c r="N5" s="33" t="s">
        <v>40</v>
      </c>
    </row>
    <row r="6" spans="1:16" ht="18" customHeight="1" x14ac:dyDescent="0.2">
      <c r="A6" s="29">
        <v>2011</v>
      </c>
      <c r="B6" s="9">
        <v>5</v>
      </c>
      <c r="C6" s="9">
        <v>656</v>
      </c>
      <c r="D6" s="9">
        <v>352</v>
      </c>
      <c r="E6" s="9">
        <v>304</v>
      </c>
      <c r="F6" s="9">
        <v>10</v>
      </c>
      <c r="G6" s="9">
        <v>8</v>
      </c>
      <c r="H6" s="9">
        <v>2</v>
      </c>
      <c r="I6" s="9">
        <v>531</v>
      </c>
      <c r="J6" s="9">
        <v>303</v>
      </c>
      <c r="K6" s="9">
        <v>228</v>
      </c>
      <c r="L6" s="9">
        <v>115</v>
      </c>
      <c r="M6" s="9">
        <v>41</v>
      </c>
      <c r="N6" s="9">
        <v>74</v>
      </c>
      <c r="O6" s="9"/>
      <c r="P6" s="10"/>
    </row>
    <row r="7" spans="1:16" ht="18" customHeight="1" x14ac:dyDescent="0.2">
      <c r="A7" s="91">
        <v>2012</v>
      </c>
      <c r="B7" s="90">
        <v>5</v>
      </c>
      <c r="C7" s="88">
        <v>655</v>
      </c>
      <c r="D7" s="88">
        <v>372</v>
      </c>
      <c r="E7" s="88">
        <v>283</v>
      </c>
      <c r="F7" s="88">
        <v>10</v>
      </c>
      <c r="G7" s="88">
        <v>8</v>
      </c>
      <c r="H7" s="88">
        <v>2</v>
      </c>
      <c r="I7" s="88">
        <v>543</v>
      </c>
      <c r="J7" s="88">
        <v>300</v>
      </c>
      <c r="K7" s="88">
        <v>243</v>
      </c>
      <c r="L7" s="88">
        <v>102</v>
      </c>
      <c r="M7" s="88">
        <v>64</v>
      </c>
      <c r="N7" s="88">
        <v>38</v>
      </c>
      <c r="O7" s="9"/>
      <c r="P7" s="10"/>
    </row>
    <row r="8" spans="1:16" ht="18" customHeight="1" x14ac:dyDescent="0.2">
      <c r="A8" s="91">
        <v>2013</v>
      </c>
      <c r="B8" s="90">
        <v>4</v>
      </c>
      <c r="C8" s="88">
        <v>635</v>
      </c>
      <c r="D8" s="88">
        <v>307</v>
      </c>
      <c r="E8" s="88">
        <v>328</v>
      </c>
      <c r="F8" s="78" t="s">
        <v>3</v>
      </c>
      <c r="G8" s="78" t="s">
        <v>3</v>
      </c>
      <c r="H8" s="78" t="s">
        <v>3</v>
      </c>
      <c r="I8" s="88">
        <v>531</v>
      </c>
      <c r="J8" s="88">
        <v>272</v>
      </c>
      <c r="K8" s="88">
        <v>259</v>
      </c>
      <c r="L8" s="88">
        <v>104</v>
      </c>
      <c r="M8" s="88">
        <v>35</v>
      </c>
      <c r="N8" s="88">
        <v>69</v>
      </c>
      <c r="O8" s="9"/>
      <c r="P8" s="10"/>
    </row>
    <row r="9" spans="1:16" ht="18" customHeight="1" x14ac:dyDescent="0.2">
      <c r="A9" s="91">
        <v>2014</v>
      </c>
      <c r="B9" s="90">
        <v>5</v>
      </c>
      <c r="C9" s="88">
        <v>685</v>
      </c>
      <c r="D9" s="88">
        <v>340</v>
      </c>
      <c r="E9" s="88">
        <v>345</v>
      </c>
      <c r="F9" s="78">
        <v>12</v>
      </c>
      <c r="G9" s="78">
        <v>9</v>
      </c>
      <c r="H9" s="78">
        <v>3</v>
      </c>
      <c r="I9" s="88">
        <v>572</v>
      </c>
      <c r="J9" s="88">
        <v>292</v>
      </c>
      <c r="K9" s="88">
        <v>280</v>
      </c>
      <c r="L9" s="88">
        <v>101</v>
      </c>
      <c r="M9" s="88">
        <v>39</v>
      </c>
      <c r="N9" s="88">
        <v>62</v>
      </c>
      <c r="O9" s="9"/>
      <c r="P9" s="10"/>
    </row>
    <row r="10" spans="1:16" ht="18" customHeight="1" x14ac:dyDescent="0.2">
      <c r="A10" s="91">
        <v>2015</v>
      </c>
      <c r="B10" s="90">
        <v>8</v>
      </c>
      <c r="C10" s="88">
        <v>699</v>
      </c>
      <c r="D10" s="88">
        <v>324</v>
      </c>
      <c r="E10" s="88">
        <v>375</v>
      </c>
      <c r="F10" s="78" t="s">
        <v>3</v>
      </c>
      <c r="G10" s="78" t="s">
        <v>3</v>
      </c>
      <c r="H10" s="78" t="s">
        <v>3</v>
      </c>
      <c r="I10" s="88">
        <v>613</v>
      </c>
      <c r="J10" s="88">
        <v>298</v>
      </c>
      <c r="K10" s="88">
        <v>315</v>
      </c>
      <c r="L10" s="88">
        <v>86</v>
      </c>
      <c r="M10" s="88">
        <v>26</v>
      </c>
      <c r="N10" s="88">
        <v>60</v>
      </c>
      <c r="O10" s="9"/>
      <c r="P10" s="10"/>
    </row>
    <row r="11" spans="1:16" ht="18" customHeight="1" x14ac:dyDescent="0.2">
      <c r="A11" s="91">
        <v>2016</v>
      </c>
      <c r="B11" s="90">
        <v>5</v>
      </c>
      <c r="C11" s="88">
        <v>744</v>
      </c>
      <c r="D11" s="88">
        <v>375</v>
      </c>
      <c r="E11" s="88">
        <v>369</v>
      </c>
      <c r="F11" s="78">
        <v>9</v>
      </c>
      <c r="G11" s="78">
        <v>6</v>
      </c>
      <c r="H11" s="78">
        <v>3</v>
      </c>
      <c r="I11" s="88">
        <v>623</v>
      </c>
      <c r="J11" s="88">
        <v>309</v>
      </c>
      <c r="K11" s="88">
        <v>314</v>
      </c>
      <c r="L11" s="88">
        <v>112</v>
      </c>
      <c r="M11" s="88">
        <v>60</v>
      </c>
      <c r="N11" s="88">
        <v>52</v>
      </c>
      <c r="O11" s="9"/>
      <c r="P11" s="10"/>
    </row>
    <row r="12" spans="1:16" ht="18" customHeight="1" x14ac:dyDescent="0.2">
      <c r="A12" s="29">
        <v>2017</v>
      </c>
      <c r="B12" s="90">
        <v>5</v>
      </c>
      <c r="C12" s="88">
        <v>661</v>
      </c>
      <c r="D12" s="88">
        <v>297</v>
      </c>
      <c r="E12" s="88">
        <v>364</v>
      </c>
      <c r="F12" s="78">
        <v>8</v>
      </c>
      <c r="G12" s="78">
        <v>5</v>
      </c>
      <c r="H12" s="78">
        <v>3</v>
      </c>
      <c r="I12" s="88">
        <v>578</v>
      </c>
      <c r="J12" s="88">
        <v>270</v>
      </c>
      <c r="K12" s="88">
        <v>308</v>
      </c>
      <c r="L12" s="88">
        <v>75</v>
      </c>
      <c r="M12" s="88">
        <v>22</v>
      </c>
      <c r="N12" s="88">
        <v>53</v>
      </c>
      <c r="O12" s="9"/>
      <c r="P12" s="10"/>
    </row>
    <row r="13" spans="1:16" ht="18" customHeight="1" x14ac:dyDescent="0.2">
      <c r="A13" s="29">
        <v>2018</v>
      </c>
      <c r="B13" s="90">
        <v>5</v>
      </c>
      <c r="C13" s="88">
        <v>658</v>
      </c>
      <c r="D13" s="88">
        <v>314</v>
      </c>
      <c r="E13" s="88">
        <v>344</v>
      </c>
      <c r="F13" s="78">
        <v>10</v>
      </c>
      <c r="G13" s="78">
        <v>7</v>
      </c>
      <c r="H13" s="78">
        <v>3</v>
      </c>
      <c r="I13" s="88">
        <v>581</v>
      </c>
      <c r="J13" s="88">
        <v>283</v>
      </c>
      <c r="K13" s="88">
        <v>298</v>
      </c>
      <c r="L13" s="88">
        <v>67</v>
      </c>
      <c r="M13" s="88">
        <v>24</v>
      </c>
      <c r="N13" s="88">
        <v>43</v>
      </c>
      <c r="O13" s="9"/>
      <c r="P13" s="10"/>
    </row>
    <row r="14" spans="1:16" ht="18" customHeight="1" x14ac:dyDescent="0.2">
      <c r="A14" s="91">
        <v>2019</v>
      </c>
      <c r="B14" s="90">
        <v>5</v>
      </c>
      <c r="C14" s="88">
        <v>636</v>
      </c>
      <c r="D14" s="88">
        <v>280</v>
      </c>
      <c r="E14" s="88">
        <v>356</v>
      </c>
      <c r="F14" s="78">
        <v>6</v>
      </c>
      <c r="G14" s="78">
        <v>4</v>
      </c>
      <c r="H14" s="78">
        <v>2</v>
      </c>
      <c r="I14" s="88">
        <v>567</v>
      </c>
      <c r="J14" s="88">
        <v>263</v>
      </c>
      <c r="K14" s="88">
        <v>304</v>
      </c>
      <c r="L14" s="88">
        <v>63</v>
      </c>
      <c r="M14" s="88">
        <v>13</v>
      </c>
      <c r="N14" s="88">
        <v>50</v>
      </c>
      <c r="O14" s="9"/>
      <c r="P14" s="10"/>
    </row>
    <row r="15" spans="1:16" ht="18" customHeight="1" x14ac:dyDescent="0.2">
      <c r="A15" s="91">
        <v>2020</v>
      </c>
      <c r="B15" s="90">
        <v>5</v>
      </c>
      <c r="C15" s="88">
        <v>658</v>
      </c>
      <c r="D15" s="88">
        <v>330</v>
      </c>
      <c r="E15" s="88">
        <v>328</v>
      </c>
      <c r="F15" s="78">
        <v>6</v>
      </c>
      <c r="G15" s="78">
        <v>3</v>
      </c>
      <c r="H15" s="78">
        <v>3</v>
      </c>
      <c r="I15" s="88">
        <v>599</v>
      </c>
      <c r="J15" s="88">
        <v>317</v>
      </c>
      <c r="K15" s="88">
        <v>282</v>
      </c>
      <c r="L15" s="88">
        <v>53</v>
      </c>
      <c r="M15" s="88">
        <v>10</v>
      </c>
      <c r="N15" s="88">
        <v>43</v>
      </c>
      <c r="O15" s="9"/>
      <c r="P15" s="10"/>
    </row>
  </sheetData>
  <customSheetViews>
    <customSheetView guid="{C1909EBA-E690-4D0B-8D7C-7B33BE164461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A6" sqref="A6:XFD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selection activeCell="A6" sqref="A6:XFD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AA3A0536-23D6-4721-BE0F-F5A34CA985B7}"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27" type="noConversion"/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P15"/>
  <sheetViews>
    <sheetView zoomScaleNormal="100" workbookViewId="0">
      <selection activeCell="A2" sqref="A2"/>
    </sheetView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63" t="s">
        <v>276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1</v>
      </c>
    </row>
    <row r="3" spans="1:16" s="16" customFormat="1" ht="21" customHeight="1" thickTop="1" x14ac:dyDescent="0.25">
      <c r="A3" s="384"/>
      <c r="B3" s="331" t="s">
        <v>118</v>
      </c>
      <c r="C3" s="331" t="s">
        <v>88</v>
      </c>
      <c r="D3" s="331"/>
      <c r="E3" s="331"/>
      <c r="F3" s="392" t="s">
        <v>89</v>
      </c>
      <c r="G3" s="392"/>
      <c r="H3" s="392"/>
      <c r="I3" s="392"/>
      <c r="J3" s="392"/>
      <c r="K3" s="392"/>
      <c r="L3" s="392"/>
      <c r="M3" s="392"/>
      <c r="N3" s="393"/>
    </row>
    <row r="4" spans="1:16" s="16" customFormat="1" ht="21" customHeight="1" x14ac:dyDescent="0.25">
      <c r="A4" s="391"/>
      <c r="B4" s="333"/>
      <c r="C4" s="333" t="s">
        <v>4</v>
      </c>
      <c r="D4" s="333" t="s">
        <v>84</v>
      </c>
      <c r="E4" s="333" t="s">
        <v>40</v>
      </c>
      <c r="F4" s="333" t="s">
        <v>90</v>
      </c>
      <c r="G4" s="333"/>
      <c r="H4" s="333"/>
      <c r="I4" s="333" t="s">
        <v>91</v>
      </c>
      <c r="J4" s="333"/>
      <c r="K4" s="333"/>
      <c r="L4" s="394" t="s">
        <v>92</v>
      </c>
      <c r="M4" s="394"/>
      <c r="N4" s="395"/>
    </row>
    <row r="5" spans="1:16" s="16" customFormat="1" ht="21" customHeight="1" x14ac:dyDescent="0.25">
      <c r="A5" s="391"/>
      <c r="B5" s="333"/>
      <c r="C5" s="333"/>
      <c r="D5" s="333"/>
      <c r="E5" s="333"/>
      <c r="F5" s="28" t="s">
        <v>5</v>
      </c>
      <c r="G5" s="28" t="s">
        <v>84</v>
      </c>
      <c r="H5" s="28" t="s">
        <v>40</v>
      </c>
      <c r="I5" s="28" t="s">
        <v>5</v>
      </c>
      <c r="J5" s="28" t="s">
        <v>84</v>
      </c>
      <c r="K5" s="28" t="s">
        <v>40</v>
      </c>
      <c r="L5" s="28" t="s">
        <v>5</v>
      </c>
      <c r="M5" s="28" t="s">
        <v>84</v>
      </c>
      <c r="N5" s="33" t="s">
        <v>40</v>
      </c>
    </row>
    <row r="6" spans="1:16" ht="18" customHeight="1" x14ac:dyDescent="0.2">
      <c r="A6" s="29">
        <v>2011</v>
      </c>
      <c r="B6" s="9">
        <v>8</v>
      </c>
      <c r="C6" s="9">
        <v>2460</v>
      </c>
      <c r="D6" s="9">
        <v>1125</v>
      </c>
      <c r="E6" s="9">
        <v>1335</v>
      </c>
      <c r="F6" s="9" t="s">
        <v>3</v>
      </c>
      <c r="G6" s="9" t="s">
        <v>3</v>
      </c>
      <c r="H6" s="9" t="s">
        <v>3</v>
      </c>
      <c r="I6" s="9" t="s">
        <v>3</v>
      </c>
      <c r="J6" s="9" t="s">
        <v>3</v>
      </c>
      <c r="K6" s="9" t="s">
        <v>3</v>
      </c>
      <c r="L6" s="9">
        <v>2460</v>
      </c>
      <c r="M6" s="9">
        <v>1125</v>
      </c>
      <c r="N6" s="9">
        <v>1335</v>
      </c>
      <c r="O6" s="9"/>
      <c r="P6" s="10"/>
    </row>
    <row r="7" spans="1:16" ht="18" customHeight="1" x14ac:dyDescent="0.2">
      <c r="A7" s="29">
        <v>2012</v>
      </c>
      <c r="B7" s="89">
        <v>8</v>
      </c>
      <c r="C7" s="78">
        <v>2597</v>
      </c>
      <c r="D7" s="78">
        <v>1112</v>
      </c>
      <c r="E7" s="78">
        <v>1485</v>
      </c>
      <c r="F7" s="89" t="s">
        <v>3</v>
      </c>
      <c r="G7" s="89" t="s">
        <v>3</v>
      </c>
      <c r="H7" s="89" t="s">
        <v>3</v>
      </c>
      <c r="I7" s="89" t="s">
        <v>3</v>
      </c>
      <c r="J7" s="89" t="s">
        <v>3</v>
      </c>
      <c r="K7" s="89" t="s">
        <v>3</v>
      </c>
      <c r="L7" s="78">
        <v>2597</v>
      </c>
      <c r="M7" s="78">
        <v>1112</v>
      </c>
      <c r="N7" s="78">
        <v>1485</v>
      </c>
      <c r="O7" s="9"/>
      <c r="P7" s="10"/>
    </row>
    <row r="8" spans="1:16" ht="18" customHeight="1" x14ac:dyDescent="0.2">
      <c r="A8" s="29">
        <v>2013</v>
      </c>
      <c r="B8" s="89">
        <v>8</v>
      </c>
      <c r="C8" s="78">
        <v>2656</v>
      </c>
      <c r="D8" s="78">
        <v>1163</v>
      </c>
      <c r="E8" s="78">
        <v>1493</v>
      </c>
      <c r="F8" s="89" t="s">
        <v>3</v>
      </c>
      <c r="G8" s="89" t="s">
        <v>3</v>
      </c>
      <c r="H8" s="89" t="s">
        <v>3</v>
      </c>
      <c r="I8" s="89" t="s">
        <v>3</v>
      </c>
      <c r="J8" s="89" t="s">
        <v>3</v>
      </c>
      <c r="K8" s="89" t="s">
        <v>3</v>
      </c>
      <c r="L8" s="78">
        <v>2656</v>
      </c>
      <c r="M8" s="78">
        <v>1163</v>
      </c>
      <c r="N8" s="78">
        <v>1493</v>
      </c>
      <c r="O8" s="9"/>
      <c r="P8" s="10"/>
    </row>
    <row r="9" spans="1:16" ht="18" customHeight="1" x14ac:dyDescent="0.2">
      <c r="A9" s="29">
        <v>2014</v>
      </c>
      <c r="B9" s="89">
        <v>8</v>
      </c>
      <c r="C9" s="78">
        <v>2657</v>
      </c>
      <c r="D9" s="78">
        <v>1116</v>
      </c>
      <c r="E9" s="78">
        <v>1541</v>
      </c>
      <c r="F9" s="89" t="s">
        <v>3</v>
      </c>
      <c r="G9" s="89" t="s">
        <v>3</v>
      </c>
      <c r="H9" s="89" t="s">
        <v>3</v>
      </c>
      <c r="I9" s="89" t="s">
        <v>3</v>
      </c>
      <c r="J9" s="89" t="s">
        <v>3</v>
      </c>
      <c r="K9" s="89" t="s">
        <v>3</v>
      </c>
      <c r="L9" s="78">
        <v>2657</v>
      </c>
      <c r="M9" s="78">
        <v>1116</v>
      </c>
      <c r="N9" s="78">
        <v>1541</v>
      </c>
      <c r="O9" s="9"/>
      <c r="P9" s="10"/>
    </row>
    <row r="10" spans="1:16" ht="18" customHeight="1" x14ac:dyDescent="0.2">
      <c r="A10" s="29">
        <v>2015</v>
      </c>
      <c r="B10" s="89">
        <v>8</v>
      </c>
      <c r="C10" s="78">
        <v>2524</v>
      </c>
      <c r="D10" s="78">
        <v>1050</v>
      </c>
      <c r="E10" s="78">
        <v>1474</v>
      </c>
      <c r="F10" s="89" t="s">
        <v>3</v>
      </c>
      <c r="G10" s="89" t="s">
        <v>3</v>
      </c>
      <c r="H10" s="89" t="s">
        <v>3</v>
      </c>
      <c r="I10" s="89" t="s">
        <v>3</v>
      </c>
      <c r="J10" s="89" t="s">
        <v>3</v>
      </c>
      <c r="K10" s="89" t="s">
        <v>3</v>
      </c>
      <c r="L10" s="78">
        <v>2524</v>
      </c>
      <c r="M10" s="78">
        <v>1050</v>
      </c>
      <c r="N10" s="78">
        <v>1474</v>
      </c>
      <c r="O10" s="9"/>
      <c r="P10" s="10"/>
    </row>
    <row r="11" spans="1:16" ht="18" customHeight="1" x14ac:dyDescent="0.2">
      <c r="A11" s="29">
        <v>2016</v>
      </c>
      <c r="B11" s="89">
        <v>9</v>
      </c>
      <c r="C11" s="78">
        <v>2490</v>
      </c>
      <c r="D11" s="78">
        <v>1040</v>
      </c>
      <c r="E11" s="78">
        <v>1450</v>
      </c>
      <c r="F11" s="89" t="s">
        <v>3</v>
      </c>
      <c r="G11" s="89" t="s">
        <v>3</v>
      </c>
      <c r="H11" s="89" t="s">
        <v>3</v>
      </c>
      <c r="I11" s="89" t="s">
        <v>3</v>
      </c>
      <c r="J11" s="89" t="s">
        <v>3</v>
      </c>
      <c r="K11" s="89" t="s">
        <v>3</v>
      </c>
      <c r="L11" s="78">
        <v>2490</v>
      </c>
      <c r="M11" s="78">
        <v>1040</v>
      </c>
      <c r="N11" s="78">
        <v>1450</v>
      </c>
      <c r="O11" s="9"/>
      <c r="P11" s="10"/>
    </row>
    <row r="12" spans="1:16" ht="18" customHeight="1" x14ac:dyDescent="0.2">
      <c r="A12" s="294">
        <v>2017</v>
      </c>
      <c r="B12" s="89">
        <v>6</v>
      </c>
      <c r="C12" s="78">
        <v>3054</v>
      </c>
      <c r="D12" s="78">
        <v>1270</v>
      </c>
      <c r="E12" s="78">
        <v>1784</v>
      </c>
      <c r="F12" s="89" t="s">
        <v>3</v>
      </c>
      <c r="G12" s="89" t="s">
        <v>3</v>
      </c>
      <c r="H12" s="89" t="s">
        <v>3</v>
      </c>
      <c r="I12" s="89" t="s">
        <v>3</v>
      </c>
      <c r="J12" s="89" t="s">
        <v>3</v>
      </c>
      <c r="K12" s="89" t="s">
        <v>3</v>
      </c>
      <c r="L12" s="78">
        <v>3054</v>
      </c>
      <c r="M12" s="78">
        <v>1270</v>
      </c>
      <c r="N12" s="78">
        <v>1784</v>
      </c>
      <c r="O12" s="9"/>
      <c r="P12" s="10"/>
    </row>
    <row r="13" spans="1:16" ht="18" customHeight="1" x14ac:dyDescent="0.2">
      <c r="A13" s="294">
        <v>2018</v>
      </c>
      <c r="B13" s="89">
        <v>6</v>
      </c>
      <c r="C13" s="78">
        <v>2844</v>
      </c>
      <c r="D13" s="78">
        <v>1163</v>
      </c>
      <c r="E13" s="78">
        <v>1681</v>
      </c>
      <c r="F13" s="89" t="s">
        <v>3</v>
      </c>
      <c r="G13" s="89" t="s">
        <v>3</v>
      </c>
      <c r="H13" s="89" t="s">
        <v>3</v>
      </c>
      <c r="I13" s="89" t="s">
        <v>3</v>
      </c>
      <c r="J13" s="89" t="s">
        <v>3</v>
      </c>
      <c r="K13" s="89" t="s">
        <v>3</v>
      </c>
      <c r="L13" s="78">
        <v>2844</v>
      </c>
      <c r="M13" s="78">
        <v>1163</v>
      </c>
      <c r="N13" s="78">
        <v>1681</v>
      </c>
      <c r="O13" s="9"/>
      <c r="P13" s="10"/>
    </row>
    <row r="14" spans="1:16" ht="18" customHeight="1" x14ac:dyDescent="0.2">
      <c r="A14" s="29">
        <v>2019</v>
      </c>
      <c r="B14" s="89">
        <v>6</v>
      </c>
      <c r="C14" s="78">
        <v>2728</v>
      </c>
      <c r="D14" s="78">
        <v>1088</v>
      </c>
      <c r="E14" s="78">
        <v>1640</v>
      </c>
      <c r="F14" s="89" t="s">
        <v>3</v>
      </c>
      <c r="G14" s="89" t="s">
        <v>3</v>
      </c>
      <c r="H14" s="89" t="s">
        <v>3</v>
      </c>
      <c r="I14" s="89" t="s">
        <v>3</v>
      </c>
      <c r="J14" s="89" t="s">
        <v>3</v>
      </c>
      <c r="K14" s="89" t="s">
        <v>3</v>
      </c>
      <c r="L14" s="78">
        <v>2728</v>
      </c>
      <c r="M14" s="78">
        <v>1088</v>
      </c>
      <c r="N14" s="78">
        <v>1640</v>
      </c>
      <c r="O14" s="9"/>
      <c r="P14" s="10"/>
    </row>
    <row r="15" spans="1:16" ht="18" customHeight="1" x14ac:dyDescent="0.2">
      <c r="A15" s="29">
        <v>2020</v>
      </c>
      <c r="B15" s="89">
        <v>6</v>
      </c>
      <c r="C15" s="78">
        <v>2715</v>
      </c>
      <c r="D15" s="78">
        <v>1089</v>
      </c>
      <c r="E15" s="78">
        <v>1626</v>
      </c>
      <c r="F15" s="89" t="s">
        <v>3</v>
      </c>
      <c r="G15" s="89" t="s">
        <v>3</v>
      </c>
      <c r="H15" s="89" t="s">
        <v>3</v>
      </c>
      <c r="I15" s="89" t="s">
        <v>3</v>
      </c>
      <c r="J15" s="89" t="s">
        <v>3</v>
      </c>
      <c r="K15" s="89" t="s">
        <v>3</v>
      </c>
      <c r="L15" s="78">
        <v>2715</v>
      </c>
      <c r="M15" s="78">
        <v>1089</v>
      </c>
      <c r="N15" s="78">
        <v>1626</v>
      </c>
      <c r="O15" s="9"/>
      <c r="P15" s="10"/>
    </row>
  </sheetData>
  <customSheetViews>
    <customSheetView guid="{C1909EBA-E690-4D0B-8D7C-7B33BE164461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selection activeCell="I17" sqref="I17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selection activeCell="I17" sqref="I17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C18" sqref="C18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AA3A0536-23D6-4721-BE0F-F5A34CA985B7}"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27" type="noConversion"/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P14"/>
  <sheetViews>
    <sheetView zoomScaleNormal="100" workbookViewId="0">
      <selection activeCell="A2" sqref="A2"/>
    </sheetView>
  </sheetViews>
  <sheetFormatPr defaultColWidth="9.140625" defaultRowHeight="12" x14ac:dyDescent="0.2"/>
  <cols>
    <col min="1" max="1" width="8.28515625" style="2" customWidth="1"/>
    <col min="2" max="4" width="10.5703125" style="2" customWidth="1"/>
    <col min="5" max="5" width="9.140625" style="2" customWidth="1"/>
    <col min="6" max="6" width="14.42578125" style="2" customWidth="1"/>
    <col min="7" max="7" width="8.85546875" style="4" customWidth="1"/>
    <col min="8" max="8" width="14.42578125" style="2" customWidth="1"/>
    <col min="9" max="10" width="10.5703125" style="2" customWidth="1"/>
    <col min="11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63" t="s">
        <v>275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J2" s="5" t="s">
        <v>1</v>
      </c>
      <c r="L2" s="2"/>
      <c r="N2" s="5"/>
    </row>
    <row r="3" spans="1:16" ht="22.5" customHeight="1" thickTop="1" x14ac:dyDescent="0.2">
      <c r="A3" s="330"/>
      <c r="B3" s="331" t="s">
        <v>93</v>
      </c>
      <c r="C3" s="331"/>
      <c r="D3" s="331"/>
      <c r="E3" s="331" t="s">
        <v>94</v>
      </c>
      <c r="F3" s="331"/>
      <c r="G3" s="331" t="s">
        <v>95</v>
      </c>
      <c r="H3" s="331"/>
      <c r="I3" s="331" t="s">
        <v>96</v>
      </c>
      <c r="J3" s="337" t="s">
        <v>97</v>
      </c>
    </row>
    <row r="4" spans="1:16" ht="22.5" customHeight="1" x14ac:dyDescent="0.2">
      <c r="A4" s="396"/>
      <c r="B4" s="17" t="s">
        <v>4</v>
      </c>
      <c r="C4" s="17" t="s">
        <v>84</v>
      </c>
      <c r="D4" s="17" t="s">
        <v>40</v>
      </c>
      <c r="E4" s="28" t="s">
        <v>5</v>
      </c>
      <c r="F4" s="17" t="s">
        <v>98</v>
      </c>
      <c r="G4" s="28" t="s">
        <v>5</v>
      </c>
      <c r="H4" s="17" t="s">
        <v>98</v>
      </c>
      <c r="I4" s="333"/>
      <c r="J4" s="338"/>
    </row>
    <row r="5" spans="1:16" ht="18" customHeight="1" x14ac:dyDescent="0.2">
      <c r="A5" s="29">
        <v>2011</v>
      </c>
      <c r="B5" s="9">
        <v>412</v>
      </c>
      <c r="C5" s="9">
        <v>179</v>
      </c>
      <c r="D5" s="9">
        <v>233</v>
      </c>
      <c r="E5" s="9">
        <v>27</v>
      </c>
      <c r="F5" s="9">
        <v>16</v>
      </c>
      <c r="G5" s="9">
        <v>2</v>
      </c>
      <c r="H5" s="50" t="s">
        <v>3</v>
      </c>
      <c r="I5" s="9">
        <v>58</v>
      </c>
      <c r="J5" s="9">
        <v>325</v>
      </c>
      <c r="K5" s="9"/>
      <c r="L5" s="9"/>
      <c r="M5" s="9"/>
      <c r="N5" s="9"/>
      <c r="O5" s="9"/>
      <c r="P5" s="10"/>
    </row>
    <row r="6" spans="1:16" ht="18" customHeight="1" x14ac:dyDescent="0.2">
      <c r="A6" s="29">
        <v>2012</v>
      </c>
      <c r="B6" s="9">
        <v>412</v>
      </c>
      <c r="C6" s="9">
        <v>166</v>
      </c>
      <c r="D6" s="9">
        <v>246</v>
      </c>
      <c r="E6" s="9">
        <v>27</v>
      </c>
      <c r="F6" s="9">
        <v>17</v>
      </c>
      <c r="G6" s="9">
        <v>3</v>
      </c>
      <c r="H6" s="50">
        <v>2</v>
      </c>
      <c r="I6" s="9">
        <v>55</v>
      </c>
      <c r="J6" s="9">
        <v>327</v>
      </c>
      <c r="K6" s="9"/>
      <c r="L6" s="9"/>
      <c r="M6" s="9"/>
      <c r="N6" s="9"/>
      <c r="O6" s="9"/>
      <c r="P6" s="10"/>
    </row>
    <row r="7" spans="1:16" ht="18" customHeight="1" x14ac:dyDescent="0.2">
      <c r="A7" s="29">
        <v>2013</v>
      </c>
      <c r="B7" s="9">
        <v>423</v>
      </c>
      <c r="C7" s="9">
        <v>169</v>
      </c>
      <c r="D7" s="9">
        <v>254</v>
      </c>
      <c r="E7" s="9">
        <v>26</v>
      </c>
      <c r="F7" s="9">
        <v>6</v>
      </c>
      <c r="G7" s="9">
        <v>2</v>
      </c>
      <c r="H7" s="50">
        <v>1</v>
      </c>
      <c r="I7" s="9">
        <v>64</v>
      </c>
      <c r="J7" s="9">
        <v>331</v>
      </c>
      <c r="K7" s="9"/>
      <c r="L7" s="9"/>
      <c r="M7" s="9"/>
      <c r="N7" s="9"/>
      <c r="O7" s="9"/>
      <c r="P7" s="10"/>
    </row>
    <row r="8" spans="1:16" ht="18" customHeight="1" x14ac:dyDescent="0.2">
      <c r="A8" s="29">
        <v>2014</v>
      </c>
      <c r="B8" s="9">
        <v>421</v>
      </c>
      <c r="C8" s="9">
        <v>169</v>
      </c>
      <c r="D8" s="9">
        <v>252</v>
      </c>
      <c r="E8" s="9">
        <v>28</v>
      </c>
      <c r="F8" s="9">
        <v>18</v>
      </c>
      <c r="G8" s="9">
        <v>4</v>
      </c>
      <c r="H8" s="50">
        <v>3</v>
      </c>
      <c r="I8" s="9">
        <v>78</v>
      </c>
      <c r="J8" s="9">
        <v>311</v>
      </c>
      <c r="K8" s="9"/>
      <c r="L8" s="9"/>
      <c r="M8" s="9"/>
      <c r="N8" s="9"/>
      <c r="O8" s="9"/>
      <c r="P8" s="10"/>
    </row>
    <row r="9" spans="1:16" ht="18" customHeight="1" x14ac:dyDescent="0.2">
      <c r="A9" s="29">
        <v>2015</v>
      </c>
      <c r="B9" s="9">
        <v>423</v>
      </c>
      <c r="C9" s="9">
        <v>187</v>
      </c>
      <c r="D9" s="9">
        <v>236</v>
      </c>
      <c r="E9" s="9">
        <v>29</v>
      </c>
      <c r="F9" s="9">
        <v>17</v>
      </c>
      <c r="G9" s="9">
        <v>4</v>
      </c>
      <c r="H9" s="50">
        <v>3</v>
      </c>
      <c r="I9" s="9">
        <v>78</v>
      </c>
      <c r="J9" s="9">
        <v>312</v>
      </c>
      <c r="K9" s="9"/>
      <c r="L9" s="9"/>
      <c r="M9" s="9"/>
      <c r="N9" s="9"/>
      <c r="O9" s="9"/>
      <c r="P9" s="10"/>
    </row>
    <row r="10" spans="1:16" ht="18" customHeight="1" x14ac:dyDescent="0.2">
      <c r="A10" s="29">
        <v>2016</v>
      </c>
      <c r="B10" s="9">
        <v>416</v>
      </c>
      <c r="C10" s="9">
        <v>166</v>
      </c>
      <c r="D10" s="9">
        <v>250</v>
      </c>
      <c r="E10" s="9">
        <v>29</v>
      </c>
      <c r="F10" s="9">
        <v>18</v>
      </c>
      <c r="G10" s="9">
        <v>4</v>
      </c>
      <c r="H10" s="50">
        <v>3</v>
      </c>
      <c r="I10" s="9">
        <v>83</v>
      </c>
      <c r="J10" s="9">
        <v>300</v>
      </c>
      <c r="K10" s="9"/>
      <c r="L10" s="9"/>
      <c r="M10" s="9"/>
      <c r="N10" s="9"/>
      <c r="O10" s="9"/>
      <c r="P10" s="10"/>
    </row>
    <row r="11" spans="1:16" ht="18" customHeight="1" x14ac:dyDescent="0.2">
      <c r="A11" s="294">
        <v>2017</v>
      </c>
      <c r="B11" s="9">
        <v>415</v>
      </c>
      <c r="C11" s="9">
        <v>163</v>
      </c>
      <c r="D11" s="9">
        <v>252</v>
      </c>
      <c r="E11" s="9">
        <v>26</v>
      </c>
      <c r="F11" s="9">
        <v>16</v>
      </c>
      <c r="G11" s="9">
        <v>5</v>
      </c>
      <c r="H11" s="50">
        <v>3</v>
      </c>
      <c r="I11" s="9">
        <v>136</v>
      </c>
      <c r="J11" s="9">
        <v>248</v>
      </c>
      <c r="K11" s="9"/>
      <c r="L11" s="9"/>
      <c r="M11" s="9"/>
      <c r="N11" s="9"/>
      <c r="O11" s="9"/>
      <c r="P11" s="10"/>
    </row>
    <row r="12" spans="1:16" ht="18" customHeight="1" x14ac:dyDescent="0.2">
      <c r="A12" s="294">
        <v>2018</v>
      </c>
      <c r="B12" s="9">
        <v>436</v>
      </c>
      <c r="C12" s="9">
        <v>184</v>
      </c>
      <c r="D12" s="9">
        <v>252</v>
      </c>
      <c r="E12" s="9">
        <v>27</v>
      </c>
      <c r="F12" s="9">
        <v>17</v>
      </c>
      <c r="G12" s="9">
        <v>5</v>
      </c>
      <c r="H12" s="50">
        <v>3</v>
      </c>
      <c r="I12" s="9">
        <v>95</v>
      </c>
      <c r="J12" s="9">
        <v>309</v>
      </c>
      <c r="K12" s="9"/>
      <c r="L12" s="9"/>
      <c r="M12" s="9"/>
      <c r="N12" s="9"/>
      <c r="O12" s="9"/>
      <c r="P12" s="10"/>
    </row>
    <row r="13" spans="1:16" ht="18" customHeight="1" x14ac:dyDescent="0.2">
      <c r="A13" s="29">
        <v>2019</v>
      </c>
      <c r="B13" s="9">
        <v>429</v>
      </c>
      <c r="C13" s="9">
        <v>180</v>
      </c>
      <c r="D13" s="9">
        <v>249</v>
      </c>
      <c r="E13" s="9">
        <v>25</v>
      </c>
      <c r="F13" s="9">
        <v>17</v>
      </c>
      <c r="G13" s="9">
        <v>5</v>
      </c>
      <c r="H13" s="50">
        <v>3</v>
      </c>
      <c r="I13" s="9">
        <v>72</v>
      </c>
      <c r="J13" s="9">
        <v>327</v>
      </c>
      <c r="K13" s="9"/>
      <c r="L13" s="9"/>
      <c r="M13" s="9"/>
      <c r="N13" s="9"/>
      <c r="O13" s="9"/>
      <c r="P13" s="10"/>
    </row>
    <row r="14" spans="1:16" ht="18" customHeight="1" x14ac:dyDescent="0.2">
      <c r="A14" s="29">
        <v>2020</v>
      </c>
      <c r="B14" s="9">
        <v>421</v>
      </c>
      <c r="C14" s="9">
        <v>175</v>
      </c>
      <c r="D14" s="9">
        <v>246</v>
      </c>
      <c r="E14" s="9">
        <v>28</v>
      </c>
      <c r="F14" s="9">
        <v>16</v>
      </c>
      <c r="G14" s="9">
        <v>5</v>
      </c>
      <c r="H14" s="50">
        <v>3</v>
      </c>
      <c r="I14" s="9">
        <v>75</v>
      </c>
      <c r="J14" s="9">
        <v>313</v>
      </c>
      <c r="K14" s="9"/>
      <c r="L14" s="9"/>
      <c r="M14" s="9"/>
      <c r="N14" s="9"/>
      <c r="O14" s="9"/>
      <c r="P14" s="10"/>
    </row>
  </sheetData>
  <customSheetViews>
    <customSheetView guid="{C1909EBA-E690-4D0B-8D7C-7B33BE164461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88B429-821F-4D75-821C-A353239CCCF4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194B671-764B-4433-A1C3-F00F1A1496C0}" scale="130">
      <selection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288C68-A855-497F-B9E8-35946C714420}" showPageBreaks="1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selection activeCell="G31" sqref="G31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 hiddenRow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selection activeCell="B25" sqref="B25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cale="130" showPageBreaks="1">
      <selection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selection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AA3A0536-23D6-4721-BE0F-F5A34CA985B7}">
      <pageMargins left="0.31496062992125984" right="0.31496062992125984" top="0.74803149606299213" bottom="0.74803149606299213" header="0.31496062992125984" footer="0.31496062992125984"/>
      <pageSetup paperSize="9" orientation="landscape" r:id="rId1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C045848-80EB-4749-AEBF-13B2050D02DA}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1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A3:A4"/>
    <mergeCell ref="B3:D3"/>
    <mergeCell ref="E3:F3"/>
    <mergeCell ref="G3:H3"/>
    <mergeCell ref="J3:J4"/>
    <mergeCell ref="I3:I4"/>
  </mergeCells>
  <phoneticPr fontId="27" type="noConversion"/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5</vt:i4>
      </vt:variant>
    </vt:vector>
  </HeadingPairs>
  <TitlesOfParts>
    <vt:vector size="37" baseType="lpstr">
      <vt:lpstr>Листа табела</vt:lpstr>
      <vt:lpstr>24.1.</vt:lpstr>
      <vt:lpstr>24.2.</vt:lpstr>
      <vt:lpstr>24.3.</vt:lpstr>
      <vt:lpstr>24.4.</vt:lpstr>
      <vt:lpstr>24.5.</vt:lpstr>
      <vt:lpstr>24.6.</vt:lpstr>
      <vt:lpstr>24.7.</vt:lpstr>
      <vt:lpstr>24.8.</vt:lpstr>
      <vt:lpstr>24.9.</vt:lpstr>
      <vt:lpstr>24.10.</vt:lpstr>
      <vt:lpstr>24.11.</vt:lpstr>
      <vt:lpstr>24.12.</vt:lpstr>
      <vt:lpstr>24.13.</vt:lpstr>
      <vt:lpstr>24.14.</vt:lpstr>
      <vt:lpstr>24.15.</vt:lpstr>
      <vt:lpstr>24.16.</vt:lpstr>
      <vt:lpstr>24.17.</vt:lpstr>
      <vt:lpstr>24.18.</vt:lpstr>
      <vt:lpstr>24.19.</vt:lpstr>
      <vt:lpstr>24.20.</vt:lpstr>
      <vt:lpstr>24.21.</vt:lpstr>
      <vt:lpstr>24.22.</vt:lpstr>
      <vt:lpstr>24.23.</vt:lpstr>
      <vt:lpstr>24.24.</vt:lpstr>
      <vt:lpstr>24.25.</vt:lpstr>
      <vt:lpstr>24.26.</vt:lpstr>
      <vt:lpstr>24.27.</vt:lpstr>
      <vt:lpstr>24.28.</vt:lpstr>
      <vt:lpstr>24.29.</vt:lpstr>
      <vt:lpstr>24.30.</vt:lpstr>
      <vt:lpstr>24.31.</vt:lpstr>
      <vt:lpstr>ftn1_23.16</vt:lpstr>
      <vt:lpstr>Lista_tabela</vt:lpstr>
      <vt:lpstr>'24.12.'!Print_Titles</vt:lpstr>
      <vt:lpstr>'24.13.'!Print_Titles</vt:lpstr>
      <vt:lpstr>'24.14.'!Print_Titles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2021-11-25T11:47:05Z</cp:lastPrinted>
  <dcterms:created xsi:type="dcterms:W3CDTF">2011-02-04T09:21:42Z</dcterms:created>
  <dcterms:modified xsi:type="dcterms:W3CDTF">2021-11-25T11:47:14Z</dcterms:modified>
</cp:coreProperties>
</file>