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8\Poglavlja\09 Budzeti i fondovi ODOBRENO\"/>
    </mc:Choice>
  </mc:AlternateContent>
  <bookViews>
    <workbookView xWindow="-15" yWindow="-15" windowWidth="19440" windowHeight="12855" tabRatio="787"/>
  </bookViews>
  <sheets>
    <sheet name="Листа табела" sheetId="1" r:id="rId1"/>
    <sheet name="9.1." sheetId="2" r:id="rId2"/>
    <sheet name="9.2." sheetId="3" r:id="rId3"/>
    <sheet name="9.3." sheetId="7" r:id="rId4"/>
    <sheet name="9.4." sheetId="4" r:id="rId5"/>
    <sheet name="9.5." sheetId="5" r:id="rId6"/>
    <sheet name="9.6." sheetId="6" r:id="rId7"/>
  </sheets>
  <definedNames>
    <definedName name="ftn1_9.1." localSheetId="2">'9.2.'!$A$51</definedName>
    <definedName name="ftn1_9.1." localSheetId="3">'9.3.'!#REF!</definedName>
    <definedName name="ftn1_9.1.">'9.1.'!$A$41</definedName>
    <definedName name="ftn1_9.2." localSheetId="5">'9.5.'!$A$49</definedName>
    <definedName name="ftn1_9.2.">'9.4.'!$A$41</definedName>
    <definedName name="ftn2_9.1." localSheetId="2">'9.2.'!$A$52</definedName>
    <definedName name="ftn2_9.1." localSheetId="3">'9.3.'!#REF!</definedName>
    <definedName name="ftn2_9.1.">'9.1.'!$A$42</definedName>
    <definedName name="ftn2_9.2." localSheetId="5">'9.5.'!$A$50</definedName>
    <definedName name="ftn2_9.2.">'9.4.'!$A$42</definedName>
    <definedName name="Lista_tabela">'Листа табела'!$A$1</definedName>
  </definedNames>
  <calcPr calcId="162913"/>
  <customWorkbookViews>
    <customWorkbookView name="RZS RS - Personal View" guid="{6FD52BB2-FE9F-4B12-AC90-58CF35BF9213}" mergeInterval="0" personalView="1" xWindow="386" yWindow="60" windowWidth="1260" windowHeight="885" tabRatio="787" activeSheetId="3"/>
    <customWorkbookView name="RSIS - Personal View" guid="{0A089031-E044-448A-B3AC-98176180C6AA}" mergeInterval="0" personalView="1" maximized="1" xWindow="1" yWindow="1" windowWidth="1916" windowHeight="804" tabRatio="787" activeSheetId="6"/>
    <customWorkbookView name="Borislav Savic - Personal View" guid="{2CC115F7-EFF9-47FA-90D9-836180EDBD25}" mergeInterval="0" personalView="1" maximized="1" windowWidth="1554" windowHeight="626" tabRatio="787" activeSheetId="3"/>
    <customWorkbookView name="Tanja Savija - Personal View" guid="{A5DA1AA6-BBE8-4B37-9307-A3E21A6472DA}" mergeInterval="0" personalView="1" maximized="1" windowWidth="1916" windowHeight="855" tabRatio="787" activeSheetId="6"/>
    <customWorkbookView name="zecal - Personal View" guid="{343BB58D-21D5-4BBC-8230-0DF52418D556}" mergeInterval="0" personalView="1" maximized="1" xWindow="1" yWindow="1" windowWidth="1893" windowHeight="783" tabRatio="787" activeSheetId="1"/>
    <customWorkbookView name="latincicra - Personal View" guid="{0E0F3E5E-FF05-4F9A-A553-8C788B3942D1}" mergeInterval="0" personalView="1" maximized="1" xWindow="1" yWindow="1" windowWidth="1276" windowHeight="804" tabRatio="787" activeSheetId="4"/>
    <customWorkbookView name="sibinovicvl - Personal View" guid="{CC4A2206-FAF7-4506-8D37-D38AA7B85C36}" mergeInterval="0" personalView="1" maximized="1" xWindow="1" yWindow="1" windowWidth="1276" windowHeight="804" tabRatio="787" activeSheetId="2"/>
    <customWorkbookView name="aleksandra - Personal View" guid="{82F0BF9F-838D-4358-82A6-BC209B1E0F1C}" mergeInterval="0" personalView="1" maximized="1" windowWidth="1020" windowHeight="569" tabRatio="787" activeSheetId="4"/>
    <customWorkbookView name="Radmila Milicevic - Personal View" guid="{01D55346-8269-49E7-B79E-EBC51FAF56D6}" mergeInterval="0" personalView="1" maximized="1" windowWidth="1551" windowHeight="575" tabRatio="787" activeSheetId="3" showComments="commIndAndComment"/>
    <customWorkbookView name="Maja Skrbic - Personal View" guid="{0D17EE3A-A723-4128-A57D-F6AA8D7B75A6}" mergeInterval="0" personalView="1" maximized="1" windowWidth="1276" windowHeight="759" tabRatio="787" activeSheetId="3"/>
    <customWorkbookView name="Aleksandra Zec - Personal View" guid="{5EE7ACC3-015E-4734-ABC1-639B79EB0200}" mergeInterval="0" personalView="1" maximized="1" xWindow="-8" yWindow="-8" windowWidth="1936" windowHeight="1056" tabRatio="787" activeSheetId="1"/>
  </customWorkbookViews>
</workbook>
</file>

<file path=xl/calcChain.xml><?xml version="1.0" encoding="utf-8"?>
<calcChain xmlns="http://schemas.openxmlformats.org/spreadsheetml/2006/main">
  <c r="K15" i="6" l="1"/>
  <c r="K14" i="6"/>
  <c r="K13" i="6"/>
  <c r="K11" i="6"/>
  <c r="K9" i="6"/>
  <c r="K8" i="6"/>
  <c r="K7" i="6"/>
  <c r="K5" i="6" s="1"/>
  <c r="G31" i="5" l="1"/>
  <c r="G5" i="5"/>
</calcChain>
</file>

<file path=xl/sharedStrings.xml><?xml version="1.0" encoding="utf-8"?>
<sst xmlns="http://schemas.openxmlformats.org/spreadsheetml/2006/main" count="252" uniqueCount="108">
  <si>
    <t>Листа табела</t>
  </si>
  <si>
    <t>Остварење</t>
  </si>
  <si>
    <t>ПРИХОДИ</t>
  </si>
  <si>
    <t xml:space="preserve"> </t>
  </si>
  <si>
    <t>Порески приходи</t>
  </si>
  <si>
    <t>Директни порези</t>
  </si>
  <si>
    <t>Порез на доходак</t>
  </si>
  <si>
    <t>Порез на добит</t>
  </si>
  <si>
    <t>Порез на приходе капиталних добитака</t>
  </si>
  <si>
    <t>Порези на лична примања</t>
  </si>
  <si>
    <t>Порези на имовину</t>
  </si>
  <si>
    <t>Остали порези</t>
  </si>
  <si>
    <t>Непорески приходи</t>
  </si>
  <si>
    <t>Приходи од предузетничкe активности</t>
  </si>
  <si>
    <t>Накнаде и таксе</t>
  </si>
  <si>
    <t>Новчане казне</t>
  </si>
  <si>
    <t>Остали непорески приходи</t>
  </si>
  <si>
    <t>Капитални добици</t>
  </si>
  <si>
    <t>Текуће и капиталне помоћи</t>
  </si>
  <si>
    <t>Примљене отплате датих зајмова</t>
  </si>
  <si>
    <t>РАСХОДИ</t>
  </si>
  <si>
    <t>Текући трошкови</t>
  </si>
  <si>
    <t>Плате и накнаде запослених</t>
  </si>
  <si>
    <t>Порези и доприноси на остала лична примања</t>
  </si>
  <si>
    <t>Трошкови материјала и услуга</t>
  </si>
  <si>
    <t>Текуће помоћи</t>
  </si>
  <si>
    <t>Трошкови за камате</t>
  </si>
  <si>
    <t xml:space="preserve">Ванбуџетски расходи </t>
  </si>
  <si>
    <t>Капитални трошкови</t>
  </si>
  <si>
    <t>Остале исплате</t>
  </si>
  <si>
    <t>Дознаке нижим потрошачким јединицама</t>
  </si>
  <si>
    <t>Извор: Министарство финансија Републике Српске</t>
  </si>
  <si>
    <t>Фонд за здравствено осигурање</t>
  </si>
  <si>
    <t>Јавни фонд за дјечију заштиту</t>
  </si>
  <si>
    <t>Завод за запошљавање</t>
  </si>
  <si>
    <r>
      <t>9.1. Остварени приходи и расходи буџета Републике</t>
    </r>
    <r>
      <rPr>
        <b/>
        <vertAlign val="superscript"/>
        <sz val="9"/>
        <color indexed="8"/>
        <rFont val="Arial"/>
        <family val="2"/>
        <charset val="238"/>
      </rPr>
      <t>1)</t>
    </r>
  </si>
  <si>
    <r>
      <t>Индиректни порези</t>
    </r>
    <r>
      <rPr>
        <vertAlign val="superscript"/>
        <sz val="9"/>
        <color indexed="8"/>
        <rFont val="Arial"/>
        <family val="2"/>
        <charset val="238"/>
      </rPr>
      <t>2)</t>
    </r>
  </si>
  <si>
    <t>мил. КM</t>
  </si>
  <si>
    <r>
      <t xml:space="preserve">1) </t>
    </r>
    <r>
      <rPr>
        <sz val="8"/>
        <color indexed="8"/>
        <rFont val="Arial"/>
        <family val="2"/>
        <charset val="238"/>
      </rPr>
      <t>Нису укључени приливи по основу примљених кредита и зајмова и одливи по основу отплате примљених кредита и зајмова</t>
    </r>
  </si>
  <si>
    <r>
      <t xml:space="preserve">2) </t>
    </r>
    <r>
      <rPr>
        <sz val="8"/>
        <color indexed="8"/>
        <rFont val="Arial"/>
        <family val="2"/>
        <charset val="238"/>
      </rPr>
      <t>Укључен порез на додату вриједност, порез на промет производа, порез на промет услуга, акцизе и порез на међународну трговину</t>
    </r>
  </si>
  <si>
    <t xml:space="preserve">мил. КМ </t>
  </si>
  <si>
    <t>9. Буџети и фондови</t>
  </si>
  <si>
    <t>9.1. Остварени приходи и расходи буџета Републике</t>
  </si>
  <si>
    <t>Порез на добит правних лица</t>
  </si>
  <si>
    <t>Порези на лична примања и приходе од самосталне дјелатности</t>
  </si>
  <si>
    <t xml:space="preserve">Приходи од финансијске и нефинансијске имовине и позитивних курсних разлика </t>
  </si>
  <si>
    <t>Накнаде, таксе и приходи од пружања јавних услуга</t>
  </si>
  <si>
    <t>Грантови</t>
  </si>
  <si>
    <t>Трансфери између буџетских јединица</t>
  </si>
  <si>
    <t>ПРИМИЦИ</t>
  </si>
  <si>
    <t xml:space="preserve">Примици за нефинансијску имовину </t>
  </si>
  <si>
    <t>Примици од финансијске имовине</t>
  </si>
  <si>
    <t>Примици од задуживања</t>
  </si>
  <si>
    <t>Расходи за лична примања</t>
  </si>
  <si>
    <t>Расходи по основу коришћења роба и услуга</t>
  </si>
  <si>
    <t>Расходи финансирања и други финансијски трошкови</t>
  </si>
  <si>
    <t>Субвенције</t>
  </si>
  <si>
    <t>Остали расходи</t>
  </si>
  <si>
    <t>ИЗДАЦИ</t>
  </si>
  <si>
    <t>Текући расходи</t>
  </si>
  <si>
    <t>Издаци за нефинансијску имовину</t>
  </si>
  <si>
    <t>Издаци за финансијску имовину</t>
  </si>
  <si>
    <t>Издаци за отплату дугова</t>
  </si>
  <si>
    <r>
      <t xml:space="preserve">1) </t>
    </r>
    <r>
      <rPr>
        <sz val="8"/>
        <color indexed="8"/>
        <rFont val="Arial"/>
        <family val="2"/>
        <charset val="238"/>
      </rPr>
      <t>Укључени сви рачуноводствени фондови буџета Републике и корисника буџета Републике који имају властите банковне рачуне</t>
    </r>
  </si>
  <si>
    <r>
      <t>Индиректни порези</t>
    </r>
    <r>
      <rPr>
        <vertAlign val="superscript"/>
        <sz val="9"/>
        <color indexed="8"/>
        <rFont val="Arial"/>
        <family val="2"/>
        <charset val="238"/>
      </rPr>
      <t>1)</t>
    </r>
  </si>
  <si>
    <t>Финансирања и други трошкови</t>
  </si>
  <si>
    <t>Социјалне давања</t>
  </si>
  <si>
    <r>
      <t xml:space="preserve">1) </t>
    </r>
    <r>
      <rPr>
        <sz val="7.5"/>
        <color indexed="8"/>
        <rFont val="Arial"/>
        <family val="2"/>
      </rPr>
      <t>Укључени Индиректни порези ван Управе за индиректно опорезивање – заостале обавезе</t>
    </r>
  </si>
  <si>
    <t>-</t>
  </si>
  <si>
    <r>
      <t xml:space="preserve">2) </t>
    </r>
    <r>
      <rPr>
        <sz val="8"/>
        <color indexed="8"/>
        <rFont val="Arial"/>
        <family val="2"/>
        <charset val="238"/>
      </rPr>
      <t>Укључени индиректни порези ван Управе за индиректно опорезивање – заостале обавезе</t>
    </r>
  </si>
  <si>
    <t>Дознаке на име социјалне заштите које се исплаћују из буџета Републике, општина и градова</t>
  </si>
  <si>
    <r>
      <t>Доприноси за социјално осигурање</t>
    </r>
    <r>
      <rPr>
        <vertAlign val="superscript"/>
        <sz val="9"/>
        <rFont val="Arial"/>
        <family val="2"/>
        <charset val="238"/>
      </rPr>
      <t>3)</t>
    </r>
  </si>
  <si>
    <t>...</t>
  </si>
  <si>
    <r>
      <t xml:space="preserve">Дознаке на име социјалне заштите које исплаћију институције обавезног социјалног осигурања </t>
    </r>
    <r>
      <rPr>
        <vertAlign val="superscript"/>
        <sz val="9"/>
        <rFont val="Arial"/>
        <family val="2"/>
      </rPr>
      <t>4)</t>
    </r>
  </si>
  <si>
    <r>
      <t>9.2. Остварени приходи, примици, расходи и издаци буџета Републике, 2011</t>
    </r>
    <r>
      <rPr>
        <b/>
        <sz val="9"/>
        <color indexed="8"/>
        <rFont val="Arial"/>
        <family val="2"/>
      </rPr>
      <t>–</t>
    </r>
    <r>
      <rPr>
        <b/>
        <sz val="9"/>
        <color indexed="8"/>
        <rFont val="Arial"/>
        <family val="2"/>
        <charset val="238"/>
      </rPr>
      <t>2016.</t>
    </r>
    <r>
      <rPr>
        <b/>
        <vertAlign val="superscript"/>
        <sz val="9"/>
        <color indexed="8"/>
        <rFont val="Arial"/>
        <family val="2"/>
        <charset val="238"/>
      </rPr>
      <t>1)</t>
    </r>
  </si>
  <si>
    <t>357,9*</t>
  </si>
  <si>
    <t>0,9*</t>
  </si>
  <si>
    <t>1209,7*</t>
  </si>
  <si>
    <t>Доприноси за социјално осигурање</t>
  </si>
  <si>
    <t>Приход од финансијске и нефинансијке имовине и трансакција размјене између или унутар јединица власти</t>
  </si>
  <si>
    <t>Трансфери између или унутар јединица власти</t>
  </si>
  <si>
    <t>Примици за нефинансијску имовину из трансакција између или унутар јединица власти</t>
  </si>
  <si>
    <t>Остали примици</t>
  </si>
  <si>
    <t>Расходи за лична примања запослених</t>
  </si>
  <si>
    <t>Дознаке на име социјалне заштите које исплаћију институције обавезног социјалног осигурања</t>
  </si>
  <si>
    <t>Расходи финансирања, други финансијски трошкови и расходи трансакција размјене између или унутар једница власти</t>
  </si>
  <si>
    <t>Расходи по судским рјешењима</t>
  </si>
  <si>
    <t>Трансфери између или унутар једница власти</t>
  </si>
  <si>
    <t>Издаци за нефинансијску имовину из трансакција између или унутар јединица власти</t>
  </si>
  <si>
    <t>Остали издаци</t>
  </si>
  <si>
    <r>
      <t>9.3. Остварени приходи, примици, расходи и издаци буџета Републике, 2017.</t>
    </r>
    <r>
      <rPr>
        <b/>
        <vertAlign val="superscript"/>
        <sz val="9"/>
        <rFont val="Arial"/>
        <family val="2"/>
        <charset val="238"/>
      </rPr>
      <t>1)</t>
    </r>
  </si>
  <si>
    <t>9.4. Остварени приходи и расходи буџета општина и градова</t>
  </si>
  <si>
    <t>9.5. Остварени приходи, примици, расходи и издаци буџета општина и градова</t>
  </si>
  <si>
    <t>9.2. Остварени приходи, примици, расходи и издаци буџета Републике, 2011–2016.</t>
  </si>
  <si>
    <t>9.3. Остварени приходи, примици, расходи и издаци буџета Републике, 2017.</t>
  </si>
  <si>
    <r>
      <t>9.4. Остварени приходи и расходи буџета општина и градова</t>
    </r>
    <r>
      <rPr>
        <b/>
        <vertAlign val="superscript"/>
        <sz val="9"/>
        <color indexed="8"/>
        <rFont val="Arial"/>
        <family val="2"/>
        <charset val="238"/>
      </rPr>
      <t>1)</t>
    </r>
  </si>
  <si>
    <r>
      <t>Индиректни порези</t>
    </r>
    <r>
      <rPr>
        <vertAlign val="superscript"/>
        <sz val="9"/>
        <color theme="1"/>
        <rFont val="Arial"/>
        <family val="2"/>
        <charset val="238"/>
      </rPr>
      <t>2)</t>
    </r>
  </si>
  <si>
    <r>
      <t xml:space="preserve">1) </t>
    </r>
    <r>
      <rPr>
        <sz val="8"/>
        <color theme="1"/>
        <rFont val="Arial"/>
        <family val="2"/>
        <charset val="238"/>
      </rPr>
      <t>Подаци су преузети из Консолидованог периодичног извјештаја о извршењу по рачуноводственим фондовима - ПИФ и укључују све рачуноводствене фондове корисника буџета Републике који су у саставу Главне књиге трезора, као и корисника буџета Републике који имају властите банковне рачуне.</t>
    </r>
  </si>
  <si>
    <r>
      <t xml:space="preserve">2) </t>
    </r>
    <r>
      <rPr>
        <sz val="8"/>
        <color theme="1"/>
        <rFont val="Arial"/>
        <family val="2"/>
        <charset val="238"/>
      </rPr>
      <t>Укључени индиректни порези ван Управе за индиректно опорезивање – заостале обавезе (врсте прихода 715 и 716)</t>
    </r>
  </si>
  <si>
    <r>
      <t xml:space="preserve">2) </t>
    </r>
    <r>
      <rPr>
        <sz val="8"/>
        <color theme="1"/>
        <rFont val="Arial"/>
        <family val="2"/>
        <charset val="238"/>
      </rPr>
      <t xml:space="preserve"> Фонд за пензијско-инвалидско осигурање је од 01.01.2016. године у Буџету Републике Српске.</t>
    </r>
  </si>
  <si>
    <r>
      <t>9.6. Остварени приходи, примици, расходи и издаци фондова</t>
    </r>
    <r>
      <rPr>
        <b/>
        <vertAlign val="superscript"/>
        <sz val="9"/>
        <color indexed="8"/>
        <rFont val="Arial"/>
        <family val="2"/>
        <charset val="238"/>
      </rPr>
      <t>1)</t>
    </r>
  </si>
  <si>
    <t>Фонд за пензијско-инвалидско осигурање</t>
  </si>
  <si>
    <r>
      <t>ПРИХОДИ, ПРИМИЦИ ЗА НЕФИНАНСИЈСКУ И ФИНАНСИЈСКУ ИМОВИНУ И ЗАДУЖИВАЊЕ ФОНДОВА</t>
    </r>
    <r>
      <rPr>
        <vertAlign val="superscript"/>
        <sz val="9"/>
        <rFont val="Arial"/>
        <family val="2"/>
      </rPr>
      <t>2)</t>
    </r>
  </si>
  <si>
    <r>
      <t>РАСХОДИ, ИЗДАЦИ ЗА НЕФИНАНСИЈСКУ И ФИНАНСИЈСКУ ИМОВИНУ И ОТПЛАТУ ДУГОВА  ФОНДОВА</t>
    </r>
    <r>
      <rPr>
        <vertAlign val="superscript"/>
        <sz val="9"/>
        <color indexed="8"/>
        <rFont val="Arial"/>
        <family val="2"/>
      </rPr>
      <t>2)</t>
    </r>
  </si>
  <si>
    <t>9.6. Остварени приходи, примици, расходи и издаци фондова</t>
  </si>
  <si>
    <r>
      <t xml:space="preserve">1) </t>
    </r>
    <r>
      <rPr>
        <sz val="8"/>
        <color theme="1"/>
        <rFont val="Arial"/>
        <family val="2"/>
        <charset val="238"/>
      </rPr>
      <t xml:space="preserve"> У оквиру Фонда здравственог осигурања Републике Српске је и  Фонд солидарности за дијагностику и лијечење обољења, стања и повреда дјеце у иностранству, који је у децембру 2017. године остварио грантове у износу 0,944682 милиона КМ, а расходе и издатке није остварио. </t>
    </r>
  </si>
  <si>
    <r>
      <t xml:space="preserve">3) </t>
    </r>
    <r>
      <rPr>
        <sz val="8"/>
        <rFont val="Arial"/>
        <family val="2"/>
      </rPr>
      <t xml:space="preserve">Од јуна 2014. године, приходи буџета Републике укључују посебан допринос за солидарност, прописан Законом о посебном доприносу ("Службени гласник Републике Српске", бр. 52/14 и 42/15).
Oд 01.01.2016. године, допринос за пензијско и инвалидско осигурање представља приход буџета Републике, у складу са чланом 2. Закона о измјенама и допунама Закона о буџетском систему Републике Српске ("Службени гласник Републике Српске", бр. 103/15 од 16.12.2015. године),    </t>
    </r>
  </si>
  <si>
    <r>
      <rPr>
        <vertAlign val="superscript"/>
        <sz val="8"/>
        <rFont val="Arial"/>
        <family val="2"/>
      </rPr>
      <t>4)</t>
    </r>
    <r>
      <rPr>
        <sz val="8"/>
        <rFont val="Arial"/>
        <family val="2"/>
      </rPr>
      <t xml:space="preserve">  Oд 01.01.2016. године Фонд пензијско-инвалидског осигурања Републике Српске је у саставу Главне књиге трезора Републике, тако да се исплате дознака по основу пензијског осигурања врше из буџета Републике са позиције "Дознаке на име социјалне заштите које исплаћију институције обавезног социјалног осигурања".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</si>
</sst>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
  </numFmts>
  <fonts count="49" x14ac:knownFonts="1">
    <font>
      <sz val="11"/>
      <color theme="1"/>
      <name val="Calibri"/>
      <family val="2"/>
      <scheme val="minor"/>
    </font>
    <font>
      <sz val="11"/>
      <color indexed="18"/>
      <name val="Arial"/>
      <family val="2"/>
      <charset val="238"/>
    </font>
    <font>
      <b/>
      <sz val="13"/>
      <name val="Arial"/>
      <family val="2"/>
      <charset val="238"/>
    </font>
    <font>
      <b/>
      <vertAlign val="superscript"/>
      <sz val="9"/>
      <color indexed="8"/>
      <name val="Arial"/>
      <family val="2"/>
      <charset val="238"/>
    </font>
    <font>
      <vertAlign val="superscript"/>
      <sz val="9"/>
      <color indexed="8"/>
      <name val="Arial"/>
      <family val="2"/>
      <charset val="238"/>
    </font>
    <font>
      <sz val="8"/>
      <color indexed="8"/>
      <name val="Arial"/>
      <family val="2"/>
      <charset val="238"/>
    </font>
    <font>
      <sz val="9"/>
      <color indexed="8"/>
      <name val="Arial"/>
      <family val="2"/>
      <charset val="238"/>
    </font>
    <font>
      <u/>
      <sz val="11"/>
      <color indexed="12"/>
      <name val="Calibri"/>
      <family val="2"/>
    </font>
    <font>
      <sz val="11"/>
      <color indexed="8"/>
      <name val="Arial"/>
      <family val="2"/>
      <charset val="238"/>
    </font>
    <font>
      <sz val="9"/>
      <color indexed="8"/>
      <name val="Arial"/>
      <family val="2"/>
      <charset val="238"/>
    </font>
    <font>
      <shadow/>
      <sz val="9"/>
      <color indexed="8"/>
      <name val="Arial"/>
      <family val="2"/>
      <charset val="238"/>
    </font>
    <font>
      <b/>
      <sz val="9"/>
      <color indexed="8"/>
      <name val="Arial"/>
      <family val="2"/>
      <charset val="238"/>
    </font>
    <font>
      <sz val="8"/>
      <color indexed="8"/>
      <name val="Arial"/>
      <family val="2"/>
      <charset val="238"/>
    </font>
    <font>
      <sz val="9"/>
      <color indexed="8"/>
      <name val="Arial"/>
      <family val="2"/>
      <charset val="238"/>
    </font>
    <font>
      <b/>
      <u/>
      <sz val="7"/>
      <color indexed="12"/>
      <name val="Arial"/>
      <family val="2"/>
      <charset val="238"/>
    </font>
    <font>
      <u/>
      <sz val="10"/>
      <color indexed="12"/>
      <name val="Arial"/>
      <family val="2"/>
      <charset val="238"/>
    </font>
    <font>
      <vertAlign val="superscript"/>
      <sz val="8"/>
      <color indexed="8"/>
      <name val="Arial"/>
      <family val="2"/>
      <charset val="238"/>
    </font>
    <font>
      <sz val="9"/>
      <name val="Arial"/>
      <family val="2"/>
      <charset val="238"/>
    </font>
    <font>
      <sz val="8"/>
      <name val="Calibri"/>
      <family val="2"/>
    </font>
    <font>
      <sz val="7.5"/>
      <color indexed="8"/>
      <name val="Arial"/>
      <family val="2"/>
    </font>
    <font>
      <sz val="8"/>
      <name val="Arial"/>
      <family val="2"/>
    </font>
    <font>
      <sz val="8"/>
      <name val="Arial"/>
      <family val="2"/>
      <charset val="238"/>
    </font>
    <font>
      <b/>
      <sz val="9"/>
      <color theme="1"/>
      <name val="Arial"/>
      <family val="2"/>
    </font>
    <font>
      <b/>
      <u/>
      <sz val="9"/>
      <color indexed="12"/>
      <name val="Arial"/>
      <family val="2"/>
      <charset val="238"/>
    </font>
    <font>
      <vertAlign val="superscript"/>
      <sz val="8"/>
      <name val="Arial"/>
      <family val="2"/>
    </font>
    <font>
      <sz val="8"/>
      <color theme="1"/>
      <name val="Arial"/>
      <family val="2"/>
    </font>
    <font>
      <vertAlign val="superscript"/>
      <sz val="9"/>
      <name val="Arial"/>
      <family val="2"/>
      <charset val="238"/>
    </font>
    <font>
      <sz val="11"/>
      <name val="Arial"/>
      <family val="2"/>
    </font>
    <font>
      <sz val="9"/>
      <name val="Arial"/>
      <family val="2"/>
    </font>
    <font>
      <vertAlign val="superscript"/>
      <sz val="9"/>
      <name val="Arial"/>
      <family val="2"/>
    </font>
    <font>
      <sz val="9"/>
      <color rgb="FFFF0000"/>
      <name val="Arial"/>
      <family val="2"/>
      <charset val="238"/>
    </font>
    <font>
      <b/>
      <sz val="9"/>
      <color indexed="8"/>
      <name val="Arial"/>
      <family val="2"/>
    </font>
    <font>
      <sz val="9"/>
      <color rgb="FF000000"/>
      <name val="Arial"/>
      <family val="2"/>
    </font>
    <font>
      <sz val="9"/>
      <color rgb="FFFF0000"/>
      <name val="Arial"/>
      <family val="2"/>
    </font>
    <font>
      <sz val="9"/>
      <color theme="1"/>
      <name val="Arial"/>
      <family val="2"/>
    </font>
    <font>
      <b/>
      <sz val="9"/>
      <name val="Arial"/>
      <family val="2"/>
      <charset val="238"/>
    </font>
    <font>
      <b/>
      <vertAlign val="superscript"/>
      <sz val="9"/>
      <name val="Arial"/>
      <family val="2"/>
      <charset val="238"/>
    </font>
    <font>
      <shadow/>
      <sz val="9"/>
      <name val="Arial"/>
      <family val="2"/>
      <charset val="238"/>
    </font>
    <font>
      <sz val="9"/>
      <color theme="1"/>
      <name val="Calibri"/>
      <family val="2"/>
      <scheme val="minor"/>
    </font>
    <font>
      <sz val="11"/>
      <name val="Arial"/>
      <family val="2"/>
      <charset val="238"/>
    </font>
    <font>
      <sz val="9"/>
      <color theme="1"/>
      <name val="Arial"/>
      <family val="2"/>
      <charset val="238"/>
    </font>
    <font>
      <vertAlign val="superscript"/>
      <sz val="9"/>
      <color theme="1"/>
      <name val="Arial"/>
      <family val="2"/>
      <charset val="238"/>
    </font>
    <font>
      <shadow/>
      <sz val="9"/>
      <color theme="1"/>
      <name val="Arial"/>
      <family val="2"/>
      <charset val="238"/>
    </font>
    <font>
      <vertAlign val="superscript"/>
      <sz val="8"/>
      <color theme="1"/>
      <name val="Arial"/>
      <family val="2"/>
      <charset val="238"/>
    </font>
    <font>
      <sz val="8"/>
      <color theme="1"/>
      <name val="Arial"/>
      <family val="2"/>
      <charset val="238"/>
    </font>
    <font>
      <sz val="11"/>
      <color theme="1"/>
      <name val="Arial"/>
      <family val="2"/>
      <charset val="238"/>
    </font>
    <font>
      <sz val="9"/>
      <color indexed="8"/>
      <name val="Arial"/>
      <family val="2"/>
    </font>
    <font>
      <vertAlign val="superscript"/>
      <sz val="9"/>
      <color indexed="8"/>
      <name val="Arial"/>
      <family val="2"/>
    </font>
    <font>
      <sz val="11"/>
      <color indexed="8"/>
      <name val="Arial"/>
      <family val="2"/>
    </font>
  </fonts>
  <fills count="2">
    <fill>
      <patternFill patternType="none"/>
    </fill>
    <fill>
      <patternFill patternType="gray125"/>
    </fill>
  </fills>
  <borders count="1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s>
  <cellStyleXfs count="2">
    <xf numFmtId="0" fontId="0" fillId="0" borderId="0"/>
    <xf numFmtId="0" fontId="7" fillId="0" borderId="0" applyNumberFormat="0" applyFont="0" applyFill="0" applyBorder="0" applyAlignment="0" applyProtection="0">
      <alignment vertical="top"/>
      <protection locked="0"/>
    </xf>
  </cellStyleXfs>
  <cellXfs count="128">
    <xf numFmtId="0" fontId="0" fillId="0" borderId="0" xfId="0"/>
    <xf numFmtId="0" fontId="8" fillId="0" borderId="0" xfId="0" applyFont="1"/>
    <xf numFmtId="0" fontId="9" fillId="0" borderId="0" xfId="0" applyFont="1"/>
    <xf numFmtId="0" fontId="9" fillId="0" borderId="1" xfId="0" applyFont="1" applyBorder="1" applyAlignment="1">
      <alignment wrapText="1"/>
    </xf>
    <xf numFmtId="0" fontId="8" fillId="0" borderId="0" xfId="0" applyFont="1" applyBorder="1"/>
    <xf numFmtId="0" fontId="9" fillId="0" borderId="2" xfId="0" applyFont="1" applyBorder="1" applyAlignment="1">
      <alignment wrapText="1"/>
    </xf>
    <xf numFmtId="0" fontId="10" fillId="0" borderId="1" xfId="0" applyFont="1" applyBorder="1" applyAlignment="1">
      <alignment wrapText="1"/>
    </xf>
    <xf numFmtId="0" fontId="9" fillId="0" borderId="1" xfId="0" applyFont="1" applyBorder="1" applyAlignment="1">
      <alignmen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wrapText="1"/>
    </xf>
    <xf numFmtId="0" fontId="11" fillId="0" borderId="0" xfId="1" applyFont="1" applyAlignment="1" applyProtection="1"/>
    <xf numFmtId="0" fontId="12" fillId="0" borderId="0" xfId="0" applyFont="1" applyAlignment="1">
      <alignment horizontal="left"/>
    </xf>
    <xf numFmtId="164" fontId="9" fillId="0" borderId="0" xfId="0" applyNumberFormat="1" applyFont="1" applyBorder="1" applyAlignment="1">
      <alignment wrapText="1"/>
    </xf>
    <xf numFmtId="0" fontId="9" fillId="0" borderId="1" xfId="0" applyFont="1" applyBorder="1" applyAlignment="1">
      <alignment horizontal="left" wrapText="1" indent="1"/>
    </xf>
    <xf numFmtId="0" fontId="14" fillId="0" borderId="0" xfId="1" applyFont="1" applyAlignment="1" applyProtection="1">
      <alignment horizontal="right"/>
    </xf>
    <xf numFmtId="0" fontId="1" fillId="0" borderId="0" xfId="0" applyFont="1" applyFill="1"/>
    <xf numFmtId="0" fontId="2" fillId="0" borderId="0" xfId="0" applyFont="1" applyFill="1"/>
    <xf numFmtId="0" fontId="15" fillId="0" borderId="0" xfId="1" quotePrefix="1" applyFont="1" applyFill="1" applyAlignment="1" applyProtection="1"/>
    <xf numFmtId="0" fontId="9" fillId="0" borderId="5" xfId="0" applyFont="1" applyBorder="1" applyAlignment="1">
      <alignment vertical="top" wrapText="1"/>
    </xf>
    <xf numFmtId="0" fontId="9" fillId="0" borderId="6" xfId="0" applyFont="1" applyBorder="1" applyAlignment="1">
      <alignment vertical="top" wrapText="1"/>
    </xf>
    <xf numFmtId="0" fontId="9" fillId="0" borderId="1" xfId="0" applyFont="1" applyBorder="1" applyAlignment="1">
      <alignment horizontal="left" wrapText="1" indent="3"/>
    </xf>
    <xf numFmtId="0" fontId="10" fillId="0" borderId="1" xfId="0" applyFont="1" applyBorder="1" applyAlignment="1">
      <alignment horizontal="justify" wrapText="1"/>
    </xf>
    <xf numFmtId="0" fontId="10" fillId="0" borderId="1" xfId="0" applyFont="1" applyBorder="1" applyAlignment="1">
      <alignment vertical="top" wrapText="1"/>
    </xf>
    <xf numFmtId="0" fontId="16" fillId="0" borderId="0" xfId="0" applyFont="1" applyAlignment="1"/>
    <xf numFmtId="0" fontId="12" fillId="0" borderId="0" xfId="0" applyFont="1" applyAlignment="1"/>
    <xf numFmtId="0" fontId="9" fillId="0" borderId="1" xfId="1" applyFont="1" applyBorder="1" applyAlignment="1" applyProtection="1">
      <alignment horizontal="left" wrapText="1" indent="1"/>
    </xf>
    <xf numFmtId="164" fontId="13" fillId="0" borderId="0" xfId="0" applyNumberFormat="1" applyFont="1" applyAlignment="1">
      <alignment wrapText="1"/>
    </xf>
    <xf numFmtId="164" fontId="13" fillId="0" borderId="0" xfId="0" applyNumberFormat="1" applyFont="1" applyBorder="1" applyAlignment="1">
      <alignment wrapText="1"/>
    </xf>
    <xf numFmtId="164" fontId="9" fillId="0" borderId="0" xfId="0" applyNumberFormat="1" applyFont="1" applyAlignment="1">
      <alignment wrapText="1"/>
    </xf>
    <xf numFmtId="164" fontId="9" fillId="0" borderId="0" xfId="0" applyNumberFormat="1" applyFont="1" applyAlignment="1">
      <alignment vertical="top" wrapText="1"/>
    </xf>
    <xf numFmtId="164" fontId="9" fillId="0" borderId="0" xfId="0" applyNumberFormat="1" applyFont="1" applyBorder="1" applyAlignment="1">
      <alignment vertical="top" wrapText="1"/>
    </xf>
    <xf numFmtId="164" fontId="13" fillId="0" borderId="0" xfId="0" applyNumberFormat="1" applyFont="1" applyAlignment="1">
      <alignment vertical="top" wrapText="1"/>
    </xf>
    <xf numFmtId="164" fontId="13" fillId="0" borderId="0" xfId="0" applyNumberFormat="1" applyFont="1" applyBorder="1" applyAlignment="1">
      <alignment vertical="top" wrapText="1"/>
    </xf>
    <xf numFmtId="164" fontId="13" fillId="0" borderId="0" xfId="0" applyNumberFormat="1" applyFont="1" applyAlignment="1">
      <alignment vertical="center" wrapText="1"/>
    </xf>
    <xf numFmtId="164" fontId="13" fillId="0" borderId="0" xfId="0" applyNumberFormat="1" applyFont="1" applyBorder="1" applyAlignment="1">
      <alignment vertical="center" wrapText="1"/>
    </xf>
    <xf numFmtId="164" fontId="6" fillId="0" borderId="0" xfId="0" applyNumberFormat="1" applyFont="1" applyBorder="1" applyAlignment="1">
      <alignment wrapText="1"/>
    </xf>
    <xf numFmtId="164" fontId="6" fillId="0" borderId="0" xfId="0" applyNumberFormat="1" applyFont="1" applyFill="1" applyBorder="1" applyAlignment="1">
      <alignment wrapText="1"/>
    </xf>
    <xf numFmtId="164" fontId="6" fillId="0" borderId="0" xfId="0" applyNumberFormat="1" applyFont="1" applyBorder="1" applyAlignment="1">
      <alignment vertical="top" wrapText="1"/>
    </xf>
    <xf numFmtId="164" fontId="6" fillId="0" borderId="0" xfId="0" applyNumberFormat="1" applyFont="1" applyBorder="1" applyAlignment="1">
      <alignment vertical="center" wrapText="1"/>
    </xf>
    <xf numFmtId="0" fontId="15" fillId="0" borderId="0" xfId="1" applyFont="1" applyFill="1" applyAlignment="1" applyProtection="1"/>
    <xf numFmtId="0" fontId="6" fillId="0" borderId="1" xfId="0" applyFont="1" applyBorder="1" applyAlignment="1">
      <alignment horizontal="left" wrapText="1" indent="3"/>
    </xf>
    <xf numFmtId="0" fontId="6" fillId="0" borderId="1" xfId="0" applyFont="1" applyBorder="1" applyAlignment="1">
      <alignment horizontal="left" wrapText="1" indent="1"/>
    </xf>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applyAlignment="1">
      <alignment horizontal="left" wrapText="1"/>
    </xf>
    <xf numFmtId="0" fontId="5" fillId="0" borderId="0" xfId="0" applyFont="1" applyAlignment="1"/>
    <xf numFmtId="0" fontId="22" fillId="0" borderId="0" xfId="0" applyFont="1"/>
    <xf numFmtId="0" fontId="6" fillId="0" borderId="1" xfId="1" applyFont="1" applyBorder="1" applyAlignment="1" applyProtection="1">
      <alignment horizontal="left" wrapText="1" indent="1"/>
    </xf>
    <xf numFmtId="164" fontId="13" fillId="0" borderId="0" xfId="0" applyNumberFormat="1" applyFont="1" applyAlignment="1">
      <alignment horizontal="right" wrapText="1"/>
    </xf>
    <xf numFmtId="164" fontId="13" fillId="0" borderId="0" xfId="0" applyNumberFormat="1" applyFont="1" applyAlignment="1">
      <alignment horizontal="right" vertical="top" wrapText="1"/>
    </xf>
    <xf numFmtId="0" fontId="8" fillId="0" borderId="0" xfId="0" applyFont="1" applyAlignment="1">
      <alignment vertical="top"/>
    </xf>
    <xf numFmtId="0" fontId="8" fillId="0" borderId="0" xfId="0" applyFont="1" applyFill="1"/>
    <xf numFmtId="164" fontId="13" fillId="0" borderId="0" xfId="0" applyNumberFormat="1" applyFont="1" applyFill="1" applyAlignment="1">
      <alignment horizontal="right" wrapText="1"/>
    </xf>
    <xf numFmtId="0" fontId="6" fillId="0" borderId="8"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6" fillId="0" borderId="6" xfId="0" applyFont="1" applyBorder="1" applyAlignment="1">
      <alignment horizontal="left"/>
    </xf>
    <xf numFmtId="0" fontId="6" fillId="0" borderId="5" xfId="0" applyFont="1" applyBorder="1" applyAlignment="1">
      <alignment vertical="top" wrapText="1"/>
    </xf>
    <xf numFmtId="0" fontId="6" fillId="0" borderId="3" xfId="0" applyFont="1" applyBorder="1" applyAlignment="1">
      <alignment horizontal="center" vertical="center" wrapText="1"/>
    </xf>
    <xf numFmtId="0" fontId="6" fillId="0" borderId="7" xfId="0" applyFont="1" applyBorder="1" applyAlignment="1">
      <alignment horizontal="centerContinuous" vertical="center"/>
    </xf>
    <xf numFmtId="0" fontId="6" fillId="0" borderId="8" xfId="0" applyFont="1" applyBorder="1" applyAlignment="1">
      <alignment horizontal="centerContinuous" vertical="center"/>
    </xf>
    <xf numFmtId="0" fontId="23" fillId="0" borderId="8" xfId="1" applyFont="1" applyBorder="1" applyAlignment="1" applyProtection="1">
      <alignment horizontal="centerContinuous" vertical="center"/>
    </xf>
    <xf numFmtId="0" fontId="6" fillId="0" borderId="9" xfId="0" applyFont="1" applyBorder="1" applyAlignment="1">
      <alignment horizontal="centerContinuous" vertical="center"/>
    </xf>
    <xf numFmtId="0" fontId="6" fillId="0" borderId="10" xfId="0" applyFont="1" applyBorder="1" applyAlignment="1">
      <alignment horizontal="centerContinuous" vertical="center"/>
    </xf>
    <xf numFmtId="0" fontId="23" fillId="0" borderId="10" xfId="1" applyFont="1" applyBorder="1" applyAlignment="1" applyProtection="1">
      <alignment horizontal="centerContinuous" vertical="center"/>
    </xf>
    <xf numFmtId="0" fontId="6" fillId="0" borderId="4" xfId="0" applyFont="1" applyBorder="1" applyAlignment="1">
      <alignment horizontal="center" vertical="center" wrapText="1"/>
    </xf>
    <xf numFmtId="164" fontId="17" fillId="0" borderId="0" xfId="0" applyNumberFormat="1" applyFont="1" applyAlignment="1">
      <alignment horizontal="right" wrapText="1"/>
    </xf>
    <xf numFmtId="164" fontId="6" fillId="0" borderId="0" xfId="0" applyNumberFormat="1" applyFont="1" applyAlignment="1">
      <alignment wrapText="1"/>
    </xf>
    <xf numFmtId="0" fontId="25" fillId="0" borderId="0" xfId="0" applyFont="1" applyFill="1" applyAlignment="1" applyProtection="1">
      <alignment horizontal="left" vertical="center" wrapText="1"/>
      <protection locked="0"/>
    </xf>
    <xf numFmtId="0" fontId="17" fillId="0" borderId="1" xfId="1" applyFont="1" applyBorder="1" applyAlignment="1" applyProtection="1">
      <alignment horizontal="left" wrapText="1" indent="1"/>
    </xf>
    <xf numFmtId="164" fontId="6" fillId="0" borderId="0" xfId="0" applyNumberFormat="1" applyFont="1" applyFill="1" applyAlignment="1">
      <alignment wrapText="1"/>
    </xf>
    <xf numFmtId="164" fontId="13" fillId="0" borderId="0" xfId="0" applyNumberFormat="1" applyFont="1" applyFill="1" applyAlignment="1">
      <alignment wrapText="1"/>
    </xf>
    <xf numFmtId="164" fontId="6" fillId="0" borderId="0" xfId="0" applyNumberFormat="1" applyFont="1" applyFill="1" applyAlignment="1">
      <alignment vertical="top" wrapText="1"/>
    </xf>
    <xf numFmtId="164" fontId="17" fillId="0" borderId="0" xfId="0" applyNumberFormat="1" applyFont="1" applyFill="1" applyAlignment="1">
      <alignment wrapText="1"/>
    </xf>
    <xf numFmtId="164" fontId="6" fillId="0" borderId="0" xfId="0" applyNumberFormat="1" applyFont="1" applyAlignment="1">
      <alignment horizontal="right" wrapText="1"/>
    </xf>
    <xf numFmtId="0" fontId="27" fillId="0" borderId="0" xfId="0" applyFont="1"/>
    <xf numFmtId="0" fontId="28" fillId="0" borderId="1" xfId="0" applyFont="1" applyBorder="1" applyAlignment="1">
      <alignment horizontal="left" wrapText="1" indent="1"/>
    </xf>
    <xf numFmtId="164" fontId="30" fillId="0" borderId="0" xfId="0" applyNumberFormat="1" applyFont="1" applyAlignment="1">
      <alignment horizontal="right" wrapText="1"/>
    </xf>
    <xf numFmtId="164" fontId="6" fillId="0" borderId="0" xfId="0" applyNumberFormat="1" applyFont="1" applyFill="1" applyAlignment="1">
      <alignment horizontal="right" wrapText="1"/>
    </xf>
    <xf numFmtId="164" fontId="6" fillId="0" borderId="0" xfId="0" applyNumberFormat="1" applyFont="1" applyAlignment="1">
      <alignment horizontal="right" vertical="top" wrapText="1"/>
    </xf>
    <xf numFmtId="0" fontId="32" fillId="0" borderId="0" xfId="0" applyFont="1" applyAlignment="1">
      <alignment horizontal="right" vertical="center" wrapText="1"/>
    </xf>
    <xf numFmtId="0" fontId="0" fillId="0" borderId="0" xfId="0" applyAlignment="1">
      <alignment wrapText="1"/>
    </xf>
    <xf numFmtId="0" fontId="33" fillId="0" borderId="0" xfId="0" applyFont="1" applyAlignment="1">
      <alignment horizontal="right" vertical="center" wrapText="1"/>
    </xf>
    <xf numFmtId="0" fontId="34" fillId="0" borderId="0" xfId="0" applyFont="1" applyAlignment="1">
      <alignment horizontal="right" vertical="center" wrapText="1"/>
    </xf>
    <xf numFmtId="0" fontId="35" fillId="0" borderId="0" xfId="1" applyFont="1" applyFill="1" applyAlignment="1" applyProtection="1"/>
    <xf numFmtId="0" fontId="6" fillId="0" borderId="0" xfId="0" applyNumberFormat="1" applyFont="1"/>
    <xf numFmtId="0" fontId="21" fillId="0" borderId="0" xfId="0" applyFont="1" applyFill="1" applyAlignment="1">
      <alignment horizontal="left"/>
    </xf>
    <xf numFmtId="0" fontId="17" fillId="0" borderId="1" xfId="0" applyFont="1" applyFill="1" applyBorder="1" applyAlignment="1">
      <alignment wrapText="1"/>
    </xf>
    <xf numFmtId="0" fontId="17" fillId="0" borderId="1" xfId="0" applyFont="1" applyFill="1" applyBorder="1" applyAlignment="1">
      <alignment vertical="top" wrapText="1"/>
    </xf>
    <xf numFmtId="0" fontId="37" fillId="0" borderId="1" xfId="0" applyFont="1" applyFill="1" applyBorder="1" applyAlignment="1">
      <alignment wrapText="1"/>
    </xf>
    <xf numFmtId="0" fontId="17" fillId="0" borderId="1" xfId="0" applyFont="1" applyFill="1" applyBorder="1" applyAlignment="1">
      <alignment horizontal="left" wrapText="1" indent="1"/>
    </xf>
    <xf numFmtId="0" fontId="17" fillId="0" borderId="1" xfId="0" applyFont="1" applyFill="1" applyBorder="1" applyAlignment="1">
      <alignment horizontal="left" wrapText="1" indent="3"/>
    </xf>
    <xf numFmtId="166" fontId="0" fillId="0" borderId="0" xfId="0" applyNumberFormat="1"/>
    <xf numFmtId="0" fontId="17" fillId="0" borderId="0" xfId="0" applyFont="1" applyFill="1"/>
    <xf numFmtId="165" fontId="6" fillId="0" borderId="0" xfId="0" applyNumberFormat="1" applyFont="1"/>
    <xf numFmtId="0" fontId="38" fillId="0" borderId="0" xfId="0" applyFont="1"/>
    <xf numFmtId="0" fontId="17" fillId="0" borderId="0" xfId="0" applyFont="1" applyFill="1" applyAlignment="1" applyProtection="1">
      <alignment horizontal="left" vertical="center" wrapText="1"/>
      <protection locked="0"/>
    </xf>
    <xf numFmtId="165" fontId="34" fillId="0" borderId="0" xfId="0" applyNumberFormat="1" applyFont="1" applyFill="1" applyAlignment="1" applyProtection="1">
      <alignment horizontal="left" vertical="center" wrapText="1"/>
      <protection locked="0"/>
    </xf>
    <xf numFmtId="0" fontId="17" fillId="0" borderId="0" xfId="0" applyFont="1" applyFill="1" applyAlignment="1"/>
    <xf numFmtId="0" fontId="39" fillId="0" borderId="0" xfId="0" applyFont="1" applyFill="1"/>
    <xf numFmtId="165" fontId="8" fillId="0" borderId="0" xfId="0" applyNumberFormat="1" applyFont="1"/>
    <xf numFmtId="0" fontId="17" fillId="0" borderId="11" xfId="0" applyFont="1" applyFill="1" applyBorder="1" applyAlignment="1">
      <alignment horizontal="left"/>
    </xf>
    <xf numFmtId="0" fontId="6" fillId="0" borderId="7" xfId="0" applyFont="1" applyBorder="1" applyAlignment="1">
      <alignment horizontal="center" vertical="center" wrapText="1"/>
    </xf>
    <xf numFmtId="164" fontId="17" fillId="0" borderId="0" xfId="0" applyNumberFormat="1" applyFont="1" applyFill="1" applyAlignment="1">
      <alignment horizontal="right" wrapText="1"/>
    </xf>
    <xf numFmtId="0" fontId="40" fillId="0" borderId="1" xfId="0" applyFont="1" applyFill="1" applyBorder="1" applyAlignment="1">
      <alignment horizontal="left" wrapText="1" indent="3"/>
    </xf>
    <xf numFmtId="0" fontId="40" fillId="0" borderId="1" xfId="1" applyFont="1" applyFill="1" applyBorder="1" applyAlignment="1" applyProtection="1">
      <alignment horizontal="left" wrapText="1" indent="1"/>
    </xf>
    <xf numFmtId="0" fontId="40" fillId="0" borderId="1" xfId="0" applyFont="1" applyFill="1" applyBorder="1" applyAlignment="1">
      <alignment horizontal="left" wrapText="1" indent="1"/>
    </xf>
    <xf numFmtId="0" fontId="40" fillId="0" borderId="1" xfId="0" applyFont="1" applyFill="1" applyBorder="1" applyAlignment="1">
      <alignment wrapText="1"/>
    </xf>
    <xf numFmtId="0" fontId="42" fillId="0" borderId="1" xfId="0" applyFont="1" applyFill="1" applyBorder="1" applyAlignment="1">
      <alignment wrapText="1"/>
    </xf>
    <xf numFmtId="0" fontId="40" fillId="0" borderId="1" xfId="0" applyFont="1" applyFill="1" applyBorder="1" applyAlignment="1">
      <alignment vertical="top" wrapText="1"/>
    </xf>
    <xf numFmtId="0" fontId="40" fillId="0" borderId="1" xfId="0" applyFont="1" applyFill="1" applyBorder="1" applyAlignment="1">
      <alignment horizontal="left" wrapText="1"/>
    </xf>
    <xf numFmtId="164" fontId="40" fillId="0" borderId="0" xfId="0" applyNumberFormat="1" applyFont="1" applyAlignment="1">
      <alignment wrapText="1"/>
    </xf>
    <xf numFmtId="0" fontId="40" fillId="0" borderId="1" xfId="0" applyFont="1" applyBorder="1" applyAlignment="1">
      <alignment vertical="top" wrapText="1"/>
    </xf>
    <xf numFmtId="0" fontId="40" fillId="0" borderId="0" xfId="0" applyFont="1"/>
    <xf numFmtId="0" fontId="45" fillId="0" borderId="0" xfId="0" applyFont="1" applyBorder="1"/>
    <xf numFmtId="0" fontId="45" fillId="0" borderId="0" xfId="0" applyFont="1"/>
    <xf numFmtId="0" fontId="17" fillId="0" borderId="1" xfId="0" applyFont="1" applyBorder="1" applyAlignment="1">
      <alignment wrapText="1"/>
    </xf>
    <xf numFmtId="0" fontId="28" fillId="0" borderId="2" xfId="0" applyFont="1" applyBorder="1" applyAlignment="1">
      <alignment wrapText="1"/>
    </xf>
    <xf numFmtId="0" fontId="46" fillId="0" borderId="1" xfId="0" applyFont="1" applyBorder="1" applyAlignment="1">
      <alignment wrapText="1"/>
    </xf>
    <xf numFmtId="0" fontId="48" fillId="0" borderId="0" xfId="0" applyFont="1"/>
    <xf numFmtId="164" fontId="6" fillId="0" borderId="0" xfId="0" applyNumberFormat="1" applyFont="1" applyAlignment="1">
      <alignment vertical="center" wrapText="1"/>
    </xf>
    <xf numFmtId="164" fontId="46" fillId="0" borderId="0" xfId="0" applyNumberFormat="1" applyFont="1" applyAlignment="1">
      <alignment vertical="center" wrapText="1"/>
    </xf>
    <xf numFmtId="0" fontId="24" fillId="0" borderId="0" xfId="0" applyFont="1" applyFill="1" applyAlignment="1">
      <alignment horizontal="left" wrapText="1"/>
    </xf>
    <xf numFmtId="0" fontId="20" fillId="0" borderId="0" xfId="0" applyFont="1" applyFill="1" applyAlignment="1" applyProtection="1">
      <alignment horizontal="left" vertical="center" wrapText="1"/>
      <protection locked="0"/>
    </xf>
    <xf numFmtId="0" fontId="43" fillId="0" borderId="0" xfId="0" applyFont="1" applyFill="1" applyAlignment="1">
      <alignment horizontal="justify" wrapText="1"/>
    </xf>
    <xf numFmtId="0" fontId="43" fillId="0" borderId="0" xfId="0" applyFont="1" applyFill="1" applyAlignment="1">
      <alignment horizontal="left" wrapText="1"/>
    </xf>
    <xf numFmtId="0" fontId="43" fillId="0" borderId="0" xfId="0" applyFont="1" applyAlignment="1">
      <alignment horizontal="justify" vertical="center" wrapText="1"/>
    </xf>
    <xf numFmtId="0" fontId="43" fillId="0" borderId="0" xfId="0" applyFont="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7"/>
  <sheetViews>
    <sheetView tabSelected="1" workbookViewId="0">
      <selection activeCell="A7" sqref="A7"/>
    </sheetView>
  </sheetViews>
  <sheetFormatPr defaultRowHeight="14.25" x14ac:dyDescent="0.2"/>
  <cols>
    <col min="1" max="1" width="104.7109375" style="16" customWidth="1"/>
    <col min="2" max="16384" width="9.140625" style="16"/>
  </cols>
  <sheetData>
    <row r="1" spans="1:1" ht="20.100000000000001" customHeight="1" x14ac:dyDescent="0.25">
      <c r="A1" s="17" t="s">
        <v>41</v>
      </c>
    </row>
    <row r="2" spans="1:1" ht="20.100000000000001" customHeight="1" x14ac:dyDescent="0.2">
      <c r="A2" s="18" t="s">
        <v>42</v>
      </c>
    </row>
    <row r="3" spans="1:1" ht="20.100000000000001" customHeight="1" x14ac:dyDescent="0.2">
      <c r="A3" s="40" t="s">
        <v>93</v>
      </c>
    </row>
    <row r="4" spans="1:1" ht="20.100000000000001" customHeight="1" x14ac:dyDescent="0.2">
      <c r="A4" s="40" t="s">
        <v>94</v>
      </c>
    </row>
    <row r="5" spans="1:1" ht="20.100000000000001" customHeight="1" x14ac:dyDescent="0.2">
      <c r="A5" s="18" t="s">
        <v>91</v>
      </c>
    </row>
    <row r="6" spans="1:1" ht="20.100000000000001" customHeight="1" x14ac:dyDescent="0.2">
      <c r="A6" s="40" t="s">
        <v>92</v>
      </c>
    </row>
    <row r="7" spans="1:1" ht="20.100000000000001" customHeight="1" x14ac:dyDescent="0.2">
      <c r="A7" s="18" t="s">
        <v>104</v>
      </c>
    </row>
  </sheetData>
  <customSheetViews>
    <customSheetView guid="{6FD52BB2-FE9F-4B12-AC90-58CF35BF9213}">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0A089031-E044-448A-B3AC-98176180C6AA}">
      <selection activeCell="A12" sqref="A12"/>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Српске&amp;C&amp;"Arial,Regular"&amp;8Стр. &amp;P од &amp;N</oddFooter>
      </headerFooter>
    </customSheetView>
    <customSheetView guid="{2CC115F7-EFF9-47FA-90D9-836180EDBD25}">
      <selection activeCell="A12" sqref="A12"/>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 2016&amp;C&amp;"Arial,Regular"&amp;8Стр. &amp;P од &amp;N</oddFooter>
      </headerFooter>
    </customSheetView>
    <customSheetView guid="{A5DA1AA6-BBE8-4B37-9307-A3E21A6472DA}">
      <selection activeCell="A12" sqref="A12"/>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343BB58D-21D5-4BBC-8230-0DF52418D556}" showPageBreaks="1">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 2016&amp;C&amp;"Arial,Regular"&amp;8Стр. &amp;P од &amp;N</oddFooter>
      </headerFooter>
    </customSheetView>
    <customSheetView guid="{0E0F3E5E-FF05-4F9A-A553-8C788B3942D1}">
      <selection activeCell="C17" sqref="C17"/>
      <pageMargins left="0.7" right="0.7" top="0.75" bottom="0.75" header="0.3" footer="0.3"/>
      <pageSetup paperSize="9" orientation="portrait" r:id="rId6"/>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7"/>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8"/>
      <headerFooter alignWithMargins="0">
        <oddFooter>&amp;L&amp;"Arial,Regular"&amp;8Статистички годишњак Републике Српске 2010&amp;C&amp;"Arial,Regular"&amp;8Стр. &amp;P од &amp;N</oddFooter>
      </headerFooter>
    </customSheetView>
    <customSheetView guid="{01D55346-8269-49E7-B79E-EBC51FAF56D6}">
      <selection activeCell="A12" sqref="A12"/>
      <pageMargins left="0.70866141732283472" right="0.70866141732283472" top="0.74803149606299213" bottom="0.74803149606299213" header="0.31496062992125984" footer="0.31496062992125984"/>
      <pageSetup paperSize="9" orientation="portrait" r:id="rId9"/>
      <headerFooter>
        <oddFooter>&amp;L&amp;"Arial,Regular"&amp;8Статистички годишњак Републике Српске 2016&amp;C&amp;"Arial,Regular"&amp;8Стр. &amp;P од &amp;N</oddFooter>
      </headerFooter>
    </customSheetView>
    <customSheetView guid="{0D17EE3A-A723-4128-A57D-F6AA8D7B75A6}">
      <selection activeCell="A12" sqref="A12"/>
      <pageMargins left="0.70866141732283472" right="0.70866141732283472" top="0.74803149606299213" bottom="0.74803149606299213" header="0.31496062992125984" footer="0.31496062992125984"/>
      <pageSetup paperSize="9" orientation="portrait" r:id="rId10"/>
      <headerFooter>
        <oddFooter>&amp;L&amp;"Arial,Regular"&amp;8Статистички годишњак Републике Српске 2016&amp;C&amp;"Arial,Regular"&amp;8Стр. &amp;P од &amp;N</oddFooter>
      </headerFooter>
    </customSheetView>
    <customSheetView guid="{5EE7ACC3-015E-4734-ABC1-639B79EB0200}">
      <pageMargins left="0.70866141732283472" right="0.70866141732283472" top="0.74803149606299213" bottom="0.74803149606299213" header="0.31496062992125984" footer="0.31496062992125984"/>
      <pageSetup paperSize="9" orientation="portrait" r:id="rId11"/>
      <headerFooter>
        <oddFooter>&amp;L&amp;"Arial,Regular"&amp;8Статистички годишњак Републике Српске&amp;C&amp;"Arial,Regular"&amp;8Стр. &amp;P од &amp;N</oddFooter>
      </headerFooter>
    </customSheetView>
  </customSheetViews>
  <phoneticPr fontId="18" type="noConversion"/>
  <hyperlinks>
    <hyperlink ref="A2" location="'9.1.'!A1" display="8.1. Просјечни мјесечни издаци по домаћинству према категорији издатака и типу насеља"/>
    <hyperlink ref="A5" location="'9.4.'!A1" display="9.4. Остварени приходи и расходи буџета општина и градова"/>
    <hyperlink ref="A7" location="'9.6.'!A1" display="9.6. Остварени приходи и расходи фондова"/>
    <hyperlink ref="A3" location="'9.2.'!A1" display="9.2. Остварени приходи, примици, расходи и издаци буџета Републике, 2011."/>
    <hyperlink ref="A6" location="'9.5.'!A1" display="9.5. Остварени приходи, примици, расходи и издаци буџета општина и градова"/>
    <hyperlink ref="A4" location="'9.3.'!A1" display="'9.3.'!A1"/>
  </hyperlinks>
  <pageMargins left="0.70866141732283472" right="0.70866141732283472" top="0.74803149606299213" bottom="0.74803149606299213" header="0.31496062992125984" footer="0.31496062992125984"/>
  <pageSetup paperSize="9" orientation="portrait" r:id="rId12"/>
  <headerFooter>
    <oddFooter>&amp;L&amp;"Arial,Regular"&amp;8Статистички годишњак Републике Српске&amp;C&amp;"Arial,Regular"&amp;8Стр. &amp;P од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4"/>
  <sheetViews>
    <sheetView zoomScale="130" zoomScaleNormal="130" workbookViewId="0">
      <pane ySplit="4" topLeftCell="A5" activePane="bottomLeft" state="frozen"/>
      <selection pane="bottomLeft" activeCell="D2" sqref="D2"/>
    </sheetView>
  </sheetViews>
  <sheetFormatPr defaultRowHeight="14.25" x14ac:dyDescent="0.2"/>
  <cols>
    <col min="1" max="1" width="33.7109375" style="1" customWidth="1"/>
    <col min="2" max="4" width="8.7109375" style="1" customWidth="1"/>
    <col min="5" max="16384" width="9.140625" style="1"/>
  </cols>
  <sheetData>
    <row r="1" spans="1:4" x14ac:dyDescent="0.2">
      <c r="A1" s="11" t="s">
        <v>35</v>
      </c>
      <c r="B1" s="2"/>
      <c r="C1" s="2"/>
    </row>
    <row r="2" spans="1:4" ht="15" thickBot="1" x14ac:dyDescent="0.25">
      <c r="A2" s="12" t="s">
        <v>37</v>
      </c>
      <c r="B2" s="2"/>
      <c r="C2" s="2"/>
      <c r="D2" s="15" t="s">
        <v>0</v>
      </c>
    </row>
    <row r="3" spans="1:4" ht="18" customHeight="1" thickTop="1" x14ac:dyDescent="0.2">
      <c r="A3" s="20"/>
      <c r="B3" s="54" t="s">
        <v>1</v>
      </c>
      <c r="C3" s="55"/>
      <c r="D3" s="55"/>
    </row>
    <row r="4" spans="1:4" ht="18" customHeight="1" x14ac:dyDescent="0.2">
      <c r="A4" s="19"/>
      <c r="B4" s="8">
        <v>2008</v>
      </c>
      <c r="C4" s="9">
        <v>2009</v>
      </c>
      <c r="D4" s="9">
        <v>2010</v>
      </c>
    </row>
    <row r="5" spans="1:4" ht="18" customHeight="1" x14ac:dyDescent="0.2">
      <c r="A5" s="5" t="s">
        <v>2</v>
      </c>
      <c r="B5" s="27">
        <v>1593.6</v>
      </c>
      <c r="C5" s="28">
        <v>1521</v>
      </c>
      <c r="D5" s="36">
        <v>1471.3</v>
      </c>
    </row>
    <row r="6" spans="1:4" x14ac:dyDescent="0.2">
      <c r="A6" s="7" t="s">
        <v>3</v>
      </c>
      <c r="B6" s="27"/>
      <c r="C6" s="28"/>
      <c r="D6" s="28"/>
    </row>
    <row r="7" spans="1:4" x14ac:dyDescent="0.2">
      <c r="A7" s="6" t="s">
        <v>4</v>
      </c>
      <c r="B7" s="27">
        <v>1343.9</v>
      </c>
      <c r="C7" s="28">
        <v>1175.5</v>
      </c>
      <c r="D7" s="36">
        <v>1240.0999999999999</v>
      </c>
    </row>
    <row r="8" spans="1:4" x14ac:dyDescent="0.2">
      <c r="A8" s="14" t="s">
        <v>5</v>
      </c>
      <c r="B8" s="27">
        <v>299.10000000000002</v>
      </c>
      <c r="C8" s="28">
        <v>264.7</v>
      </c>
      <c r="D8" s="36">
        <v>246.8</v>
      </c>
    </row>
    <row r="9" spans="1:4" x14ac:dyDescent="0.2">
      <c r="A9" s="21" t="s">
        <v>6</v>
      </c>
      <c r="B9" s="27">
        <v>1.6</v>
      </c>
      <c r="C9" s="28">
        <v>0.6</v>
      </c>
      <c r="D9" s="36">
        <v>0.8</v>
      </c>
    </row>
    <row r="10" spans="1:4" x14ac:dyDescent="0.2">
      <c r="A10" s="21" t="s">
        <v>7</v>
      </c>
      <c r="B10" s="27">
        <v>118.4</v>
      </c>
      <c r="C10" s="28">
        <v>137.9</v>
      </c>
      <c r="D10" s="36">
        <v>120.2</v>
      </c>
    </row>
    <row r="11" spans="1:4" ht="24" x14ac:dyDescent="0.2">
      <c r="A11" s="21" t="s">
        <v>8</v>
      </c>
      <c r="B11" s="27">
        <v>4.4000000000000004</v>
      </c>
      <c r="C11" s="28">
        <v>4.2</v>
      </c>
      <c r="D11" s="36">
        <v>4.7</v>
      </c>
    </row>
    <row r="12" spans="1:4" x14ac:dyDescent="0.2">
      <c r="A12" s="21" t="s">
        <v>9</v>
      </c>
      <c r="B12" s="27">
        <v>164.2</v>
      </c>
      <c r="C12" s="28">
        <v>111.4</v>
      </c>
      <c r="D12" s="36">
        <v>110.3</v>
      </c>
    </row>
    <row r="13" spans="1:4" x14ac:dyDescent="0.2">
      <c r="A13" s="21" t="s">
        <v>10</v>
      </c>
      <c r="B13" s="27">
        <v>10.6</v>
      </c>
      <c r="C13" s="28">
        <v>10.6</v>
      </c>
      <c r="D13" s="36">
        <v>10.8</v>
      </c>
    </row>
    <row r="14" spans="1:4" x14ac:dyDescent="0.2">
      <c r="A14" s="26" t="s">
        <v>36</v>
      </c>
      <c r="B14" s="27">
        <v>1033.5</v>
      </c>
      <c r="C14" s="28">
        <v>905.6</v>
      </c>
      <c r="D14" s="37">
        <v>991.8</v>
      </c>
    </row>
    <row r="15" spans="1:4" x14ac:dyDescent="0.2">
      <c r="A15" s="14" t="s">
        <v>11</v>
      </c>
      <c r="B15" s="27">
        <v>11.3</v>
      </c>
      <c r="C15" s="28">
        <v>5.0999999999999996</v>
      </c>
      <c r="D15" s="36">
        <v>1.5</v>
      </c>
    </row>
    <row r="16" spans="1:4" x14ac:dyDescent="0.2">
      <c r="A16" s="3"/>
      <c r="B16" s="29"/>
      <c r="C16" s="13"/>
      <c r="D16" s="13"/>
    </row>
    <row r="17" spans="1:4" x14ac:dyDescent="0.2">
      <c r="A17" s="6" t="s">
        <v>12</v>
      </c>
      <c r="B17" s="27">
        <v>241.9</v>
      </c>
      <c r="C17" s="28">
        <v>337.9</v>
      </c>
      <c r="D17" s="36">
        <v>197.2</v>
      </c>
    </row>
    <row r="18" spans="1:4" ht="16.5" customHeight="1" x14ac:dyDescent="0.2">
      <c r="A18" s="14" t="s">
        <v>13</v>
      </c>
      <c r="B18" s="27">
        <v>74.400000000000006</v>
      </c>
      <c r="C18" s="28">
        <v>37</v>
      </c>
      <c r="D18" s="36">
        <v>17.3</v>
      </c>
    </row>
    <row r="19" spans="1:4" x14ac:dyDescent="0.2">
      <c r="A19" s="14" t="s">
        <v>14</v>
      </c>
      <c r="B19" s="27">
        <v>133</v>
      </c>
      <c r="C19" s="28">
        <v>129.1</v>
      </c>
      <c r="D19" s="36">
        <v>142.9</v>
      </c>
    </row>
    <row r="20" spans="1:4" x14ac:dyDescent="0.2">
      <c r="A20" s="14" t="s">
        <v>15</v>
      </c>
      <c r="B20" s="27">
        <v>21.5</v>
      </c>
      <c r="C20" s="28">
        <v>22.1</v>
      </c>
      <c r="D20" s="36">
        <v>21.4</v>
      </c>
    </row>
    <row r="21" spans="1:4" x14ac:dyDescent="0.2">
      <c r="A21" s="14" t="s">
        <v>16</v>
      </c>
      <c r="B21" s="27">
        <v>12.9</v>
      </c>
      <c r="C21" s="28">
        <v>149.69999999999999</v>
      </c>
      <c r="D21" s="36">
        <v>15.6</v>
      </c>
    </row>
    <row r="22" spans="1:4" x14ac:dyDescent="0.2">
      <c r="A22" s="7"/>
      <c r="B22" s="30"/>
      <c r="C22" s="31"/>
      <c r="D22" s="31"/>
    </row>
    <row r="23" spans="1:4" x14ac:dyDescent="0.2">
      <c r="A23" s="22" t="s">
        <v>17</v>
      </c>
      <c r="B23" s="27">
        <v>0.1</v>
      </c>
      <c r="C23" s="28">
        <v>0</v>
      </c>
      <c r="D23" s="36">
        <v>0.03</v>
      </c>
    </row>
    <row r="24" spans="1:4" x14ac:dyDescent="0.2">
      <c r="A24" s="22" t="s">
        <v>18</v>
      </c>
      <c r="B24" s="27">
        <v>7.7</v>
      </c>
      <c r="C24" s="28">
        <v>7.7</v>
      </c>
      <c r="D24" s="36">
        <v>34</v>
      </c>
    </row>
    <row r="25" spans="1:4" x14ac:dyDescent="0.2">
      <c r="A25" s="23" t="s">
        <v>19</v>
      </c>
      <c r="B25" s="32">
        <v>0</v>
      </c>
      <c r="C25" s="33">
        <v>0</v>
      </c>
      <c r="D25" s="38">
        <v>0</v>
      </c>
    </row>
    <row r="26" spans="1:4" x14ac:dyDescent="0.2">
      <c r="A26" s="6"/>
      <c r="B26" s="29"/>
      <c r="C26" s="13"/>
      <c r="D26" s="13"/>
    </row>
    <row r="27" spans="1:4" x14ac:dyDescent="0.2">
      <c r="A27" s="3" t="s">
        <v>20</v>
      </c>
      <c r="B27" s="27">
        <v>1583.9</v>
      </c>
      <c r="C27" s="28">
        <v>1669.7</v>
      </c>
      <c r="D27" s="36">
        <v>1779.2</v>
      </c>
    </row>
    <row r="28" spans="1:4" x14ac:dyDescent="0.2">
      <c r="A28" s="3"/>
      <c r="B28" s="27"/>
      <c r="C28" s="28"/>
      <c r="D28" s="28"/>
    </row>
    <row r="29" spans="1:4" x14ac:dyDescent="0.2">
      <c r="A29" s="6" t="s">
        <v>21</v>
      </c>
      <c r="B29" s="27">
        <v>1481.3</v>
      </c>
      <c r="C29" s="28">
        <v>1584.4</v>
      </c>
      <c r="D29" s="36">
        <v>1642.3</v>
      </c>
    </row>
    <row r="30" spans="1:4" x14ac:dyDescent="0.2">
      <c r="A30" s="14" t="s">
        <v>22</v>
      </c>
      <c r="B30" s="27">
        <v>589.9</v>
      </c>
      <c r="C30" s="28">
        <v>635.1</v>
      </c>
      <c r="D30" s="36">
        <v>630</v>
      </c>
    </row>
    <row r="31" spans="1:4" ht="24" x14ac:dyDescent="0.2">
      <c r="A31" s="14" t="s">
        <v>23</v>
      </c>
      <c r="B31" s="34">
        <v>1.8</v>
      </c>
      <c r="C31" s="35">
        <v>2.5</v>
      </c>
      <c r="D31" s="39">
        <v>2.2999999999999998</v>
      </c>
    </row>
    <row r="32" spans="1:4" x14ac:dyDescent="0.2">
      <c r="A32" s="14" t="s">
        <v>24</v>
      </c>
      <c r="B32" s="27">
        <v>137.69999999999999</v>
      </c>
      <c r="C32" s="28">
        <v>183.5</v>
      </c>
      <c r="D32" s="36">
        <v>181.2</v>
      </c>
    </row>
    <row r="33" spans="1:4" x14ac:dyDescent="0.2">
      <c r="A33" s="14" t="s">
        <v>25</v>
      </c>
      <c r="B33" s="27">
        <v>667.1</v>
      </c>
      <c r="C33" s="28">
        <v>674.6</v>
      </c>
      <c r="D33" s="36">
        <v>665.1</v>
      </c>
    </row>
    <row r="34" spans="1:4" x14ac:dyDescent="0.2">
      <c r="A34" s="14" t="s">
        <v>26</v>
      </c>
      <c r="B34" s="27">
        <v>63.9</v>
      </c>
      <c r="C34" s="28">
        <v>63.8</v>
      </c>
      <c r="D34" s="36">
        <v>73.8</v>
      </c>
    </row>
    <row r="35" spans="1:4" x14ac:dyDescent="0.2">
      <c r="A35" s="14" t="s">
        <v>27</v>
      </c>
      <c r="B35" s="27">
        <v>21</v>
      </c>
      <c r="C35" s="28">
        <v>24.8</v>
      </c>
      <c r="D35" s="36">
        <v>90</v>
      </c>
    </row>
    <row r="36" spans="1:4" x14ac:dyDescent="0.2">
      <c r="A36" s="3" t="s">
        <v>3</v>
      </c>
      <c r="B36" s="29"/>
      <c r="C36" s="13"/>
      <c r="D36" s="36"/>
    </row>
    <row r="37" spans="1:4" x14ac:dyDescent="0.2">
      <c r="A37" s="6" t="s">
        <v>28</v>
      </c>
      <c r="B37" s="27">
        <v>78.5</v>
      </c>
      <c r="C37" s="28">
        <v>78.3</v>
      </c>
      <c r="D37" s="36">
        <v>121.8</v>
      </c>
    </row>
    <row r="38" spans="1:4" x14ac:dyDescent="0.2">
      <c r="A38" s="6" t="s">
        <v>29</v>
      </c>
      <c r="B38" s="27">
        <v>23.7</v>
      </c>
      <c r="C38" s="28">
        <v>7.1</v>
      </c>
      <c r="D38" s="36">
        <v>15</v>
      </c>
    </row>
    <row r="39" spans="1:4" ht="24" x14ac:dyDescent="0.2">
      <c r="A39" s="23" t="s">
        <v>30</v>
      </c>
      <c r="B39" s="32">
        <v>0.3</v>
      </c>
      <c r="C39" s="33">
        <v>0</v>
      </c>
      <c r="D39" s="38">
        <v>0</v>
      </c>
    </row>
    <row r="40" spans="1:4" x14ac:dyDescent="0.2">
      <c r="A40" s="2"/>
      <c r="B40" s="2"/>
      <c r="C40" s="2"/>
      <c r="D40" s="2"/>
    </row>
    <row r="41" spans="1:4" x14ac:dyDescent="0.2">
      <c r="A41" s="24" t="s">
        <v>38</v>
      </c>
      <c r="B41" s="10"/>
      <c r="C41" s="2"/>
      <c r="D41" s="2"/>
    </row>
    <row r="42" spans="1:4" x14ac:dyDescent="0.2">
      <c r="A42" s="24" t="s">
        <v>39</v>
      </c>
      <c r="B42" s="10"/>
      <c r="C42" s="2"/>
      <c r="D42" s="2"/>
    </row>
    <row r="43" spans="1:4" x14ac:dyDescent="0.2">
      <c r="A43" s="2"/>
      <c r="B43" s="2"/>
      <c r="C43" s="2"/>
      <c r="D43" s="2"/>
    </row>
    <row r="44" spans="1:4" x14ac:dyDescent="0.2">
      <c r="A44" s="25" t="s">
        <v>31</v>
      </c>
      <c r="B44" s="2"/>
      <c r="C44" s="2"/>
      <c r="D44" s="2"/>
    </row>
  </sheetData>
  <customSheetViews>
    <customSheetView guid="{6FD52BB2-FE9F-4B12-AC90-58CF35BF9213}" scale="130">
      <pane ySplit="4" topLeftCell="A5" activePane="bottomLeft" state="frozen"/>
      <selection pane="bottomLeft" activeCell="H17" sqref="H17"/>
      <pageMargins left="0.31496062992125984" right="0.31496062992125984" top="0.74803149606299213" bottom="0.74803149606299213" header="0.31496062992125984" footer="0.31496062992125984"/>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0A089031-E044-448A-B3AC-98176180C6AA}" scale="130">
      <pane ySplit="4" topLeftCell="A23" activePane="bottomLeft" state="frozen"/>
      <selection pane="bottomLeft" activeCell="I26" sqref="I26"/>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8"/>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4" topLeftCell="A20"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10"/>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5EE7ACC3-015E-4734-ABC1-639B79EB0200}" scale="130">
      <pane ySplit="4" topLeftCell="A5" activePane="bottomLeft" state="frozen"/>
      <selection pane="bottomLeft" activeCell="H17" sqref="H17"/>
      <pageMargins left="0.31496062992125984" right="0.31496062992125984" top="0.74803149606299213" bottom="0.74803149606299213" header="0.31496062992125984" footer="0.31496062992125984"/>
      <pageSetup paperSize="9" orientation="portrait" r:id="rId1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s>
  <phoneticPr fontId="18" type="noConversion"/>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D2" location="'Листа табела'!A1" display="Листа табела"/>
  </hyperlinks>
  <pageMargins left="0.31496062992125984" right="0.31496062992125984" top="0.74803149606299213" bottom="0.74803149606299213" header="0.31496062992125984" footer="0.31496062992125984"/>
  <pageSetup paperSize="9" orientation="portrait" r:id="rId12"/>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130" zoomScaleNormal="130" workbookViewId="0">
      <pane ySplit="4" topLeftCell="A20" activePane="bottomLeft" state="frozen"/>
      <selection pane="bottomLeft" activeCell="A55" sqref="A55"/>
    </sheetView>
  </sheetViews>
  <sheetFormatPr defaultRowHeight="14.25" x14ac:dyDescent="0.2"/>
  <cols>
    <col min="1" max="1" width="54.140625" style="1" customWidth="1"/>
    <col min="2" max="7" width="7.42578125" style="1" customWidth="1"/>
    <col min="8" max="16384" width="9.140625" style="1"/>
  </cols>
  <sheetData>
    <row r="1" spans="1:9" x14ac:dyDescent="0.2">
      <c r="A1" s="11" t="s">
        <v>74</v>
      </c>
      <c r="B1" s="2"/>
      <c r="C1" s="2"/>
      <c r="D1" s="2"/>
      <c r="E1" s="2"/>
      <c r="F1" s="2"/>
      <c r="G1" s="2"/>
    </row>
    <row r="2" spans="1:9" ht="15" thickBot="1" x14ac:dyDescent="0.25">
      <c r="A2" s="12" t="s">
        <v>37</v>
      </c>
      <c r="F2" s="15"/>
      <c r="G2" s="15" t="s">
        <v>0</v>
      </c>
    </row>
    <row r="3" spans="1:9" ht="15" thickTop="1" x14ac:dyDescent="0.2">
      <c r="A3" s="56"/>
      <c r="B3" s="59" t="s">
        <v>1</v>
      </c>
      <c r="C3" s="60"/>
      <c r="D3" s="60"/>
      <c r="E3" s="60"/>
      <c r="F3" s="61"/>
      <c r="G3" s="61"/>
    </row>
    <row r="4" spans="1:9" ht="18" customHeight="1" x14ac:dyDescent="0.2">
      <c r="A4" s="57"/>
      <c r="B4" s="58">
        <v>2011</v>
      </c>
      <c r="C4" s="58">
        <v>2012</v>
      </c>
      <c r="D4" s="58">
        <v>2013</v>
      </c>
      <c r="E4" s="58">
        <v>2014</v>
      </c>
      <c r="F4" s="65">
        <v>2015</v>
      </c>
      <c r="G4" s="65">
        <v>2016</v>
      </c>
    </row>
    <row r="5" spans="1:9" ht="18" customHeight="1" x14ac:dyDescent="0.2">
      <c r="A5" s="3" t="s">
        <v>2</v>
      </c>
      <c r="B5" s="49">
        <v>1706.5</v>
      </c>
      <c r="C5" s="49">
        <v>1674.1</v>
      </c>
      <c r="D5" s="49">
        <v>1637</v>
      </c>
      <c r="E5" s="49">
        <v>1771.8</v>
      </c>
      <c r="F5" s="49">
        <v>1831.7</v>
      </c>
      <c r="G5" s="74">
        <v>2616.6</v>
      </c>
      <c r="I5" s="80"/>
    </row>
    <row r="6" spans="1:9" ht="9.9499999999999993" customHeight="1" x14ac:dyDescent="0.25">
      <c r="A6" s="7" t="s">
        <v>3</v>
      </c>
      <c r="B6" s="49"/>
      <c r="C6" s="49"/>
      <c r="D6" s="49"/>
      <c r="E6" s="49"/>
      <c r="F6" s="49"/>
      <c r="G6" s="66"/>
      <c r="I6" s="81"/>
    </row>
    <row r="7" spans="1:9" x14ac:dyDescent="0.2">
      <c r="A7" s="6" t="s">
        <v>4</v>
      </c>
      <c r="B7" s="49">
        <v>1440</v>
      </c>
      <c r="C7" s="49">
        <v>1437.3</v>
      </c>
      <c r="D7" s="49">
        <v>1409</v>
      </c>
      <c r="E7" s="49">
        <v>1458.3</v>
      </c>
      <c r="F7" s="49">
        <v>1569.9</v>
      </c>
      <c r="G7" s="66">
        <v>2347.6999999999998</v>
      </c>
      <c r="I7" s="80"/>
    </row>
    <row r="8" spans="1:9" x14ac:dyDescent="0.2">
      <c r="A8" s="14" t="s">
        <v>5</v>
      </c>
      <c r="B8" s="49">
        <v>340.2</v>
      </c>
      <c r="C8" s="49">
        <v>345.1</v>
      </c>
      <c r="D8" s="49">
        <v>350.5</v>
      </c>
      <c r="E8" s="49">
        <v>324.2</v>
      </c>
      <c r="F8" s="49">
        <v>338</v>
      </c>
      <c r="G8" s="66" t="s">
        <v>75</v>
      </c>
      <c r="I8" s="82"/>
    </row>
    <row r="9" spans="1:9" x14ac:dyDescent="0.2">
      <c r="A9" s="21" t="s">
        <v>6</v>
      </c>
      <c r="B9" s="49">
        <v>0.8</v>
      </c>
      <c r="C9" s="49">
        <v>0.8</v>
      </c>
      <c r="D9" s="49">
        <v>0.8</v>
      </c>
      <c r="E9" s="49">
        <v>0.8</v>
      </c>
      <c r="F9" s="49">
        <v>0.7</v>
      </c>
      <c r="G9" s="66" t="s">
        <v>76</v>
      </c>
      <c r="I9" s="82"/>
    </row>
    <row r="10" spans="1:9" x14ac:dyDescent="0.2">
      <c r="A10" s="41" t="s">
        <v>43</v>
      </c>
      <c r="B10" s="49">
        <v>137.4</v>
      </c>
      <c r="C10" s="49">
        <v>129.9</v>
      </c>
      <c r="D10" s="49">
        <v>135.4</v>
      </c>
      <c r="E10" s="49">
        <v>133.19999999999999</v>
      </c>
      <c r="F10" s="49">
        <v>146.80000000000001</v>
      </c>
      <c r="G10" s="66">
        <v>181.5</v>
      </c>
      <c r="I10" s="80"/>
    </row>
    <row r="11" spans="1:9" x14ac:dyDescent="0.2">
      <c r="A11" s="41" t="s">
        <v>8</v>
      </c>
      <c r="B11" s="49">
        <v>7.2</v>
      </c>
      <c r="C11" s="49">
        <v>13.1</v>
      </c>
      <c r="D11" s="49">
        <v>20.8</v>
      </c>
      <c r="E11" s="49">
        <v>24.5</v>
      </c>
      <c r="F11" s="49">
        <v>20.8</v>
      </c>
      <c r="G11" s="66">
        <v>10.7</v>
      </c>
      <c r="I11" s="80"/>
    </row>
    <row r="12" spans="1:9" ht="24" x14ac:dyDescent="0.2">
      <c r="A12" s="41" t="s">
        <v>44</v>
      </c>
      <c r="B12" s="49">
        <v>183.9</v>
      </c>
      <c r="C12" s="49">
        <v>190</v>
      </c>
      <c r="D12" s="49">
        <v>182</v>
      </c>
      <c r="E12" s="49">
        <v>151.5</v>
      </c>
      <c r="F12" s="49">
        <v>152.6</v>
      </c>
      <c r="G12" s="66">
        <v>150.9</v>
      </c>
      <c r="I12" s="80"/>
    </row>
    <row r="13" spans="1:9" x14ac:dyDescent="0.2">
      <c r="A13" s="21" t="s">
        <v>10</v>
      </c>
      <c r="B13" s="49">
        <v>10.9</v>
      </c>
      <c r="C13" s="49">
        <v>11.2</v>
      </c>
      <c r="D13" s="49">
        <v>11.6</v>
      </c>
      <c r="E13" s="49">
        <v>14.1</v>
      </c>
      <c r="F13" s="53">
        <v>17.100000000000001</v>
      </c>
      <c r="G13" s="103">
        <v>13.9</v>
      </c>
      <c r="I13" s="80"/>
    </row>
    <row r="14" spans="1:9" x14ac:dyDescent="0.2">
      <c r="A14" s="26" t="s">
        <v>36</v>
      </c>
      <c r="B14" s="49">
        <v>1098.7</v>
      </c>
      <c r="C14" s="49">
        <v>1091</v>
      </c>
      <c r="D14" s="49">
        <v>1058</v>
      </c>
      <c r="E14" s="49">
        <v>1090.5999999999999</v>
      </c>
      <c r="F14" s="53">
        <v>1157.5999999999999</v>
      </c>
      <c r="G14" s="103" t="s">
        <v>77</v>
      </c>
      <c r="I14" s="82"/>
    </row>
    <row r="15" spans="1:9" x14ac:dyDescent="0.2">
      <c r="A15" s="69" t="s">
        <v>71</v>
      </c>
      <c r="B15" s="49" t="s">
        <v>68</v>
      </c>
      <c r="C15" s="49" t="s">
        <v>68</v>
      </c>
      <c r="D15" s="49" t="s">
        <v>68</v>
      </c>
      <c r="E15" s="49">
        <v>42.6</v>
      </c>
      <c r="F15" s="53">
        <v>73.900000000000006</v>
      </c>
      <c r="G15" s="103">
        <v>779.6</v>
      </c>
      <c r="I15" s="80"/>
    </row>
    <row r="16" spans="1:9" x14ac:dyDescent="0.2">
      <c r="A16" s="42" t="s">
        <v>11</v>
      </c>
      <c r="B16" s="49">
        <v>1</v>
      </c>
      <c r="C16" s="49">
        <v>1.2</v>
      </c>
      <c r="D16" s="49">
        <v>0.5</v>
      </c>
      <c r="E16" s="49">
        <v>0.8</v>
      </c>
      <c r="F16" s="53">
        <v>0.4</v>
      </c>
      <c r="G16" s="78">
        <v>0.5</v>
      </c>
      <c r="I16" s="80"/>
    </row>
    <row r="17" spans="1:9" ht="9.9499999999999993" customHeight="1" x14ac:dyDescent="0.25">
      <c r="A17" s="3"/>
      <c r="B17" s="49"/>
      <c r="C17" s="49"/>
      <c r="D17" s="49"/>
      <c r="E17" s="49"/>
      <c r="F17" s="49"/>
      <c r="G17" s="74"/>
      <c r="I17" s="81"/>
    </row>
    <row r="18" spans="1:9" x14ac:dyDescent="0.2">
      <c r="A18" s="6" t="s">
        <v>12</v>
      </c>
      <c r="B18" s="49">
        <v>213.4</v>
      </c>
      <c r="C18" s="49">
        <v>218.4</v>
      </c>
      <c r="D18" s="49">
        <v>206.3</v>
      </c>
      <c r="E18" s="49">
        <v>270.8</v>
      </c>
      <c r="F18" s="49">
        <v>229.9</v>
      </c>
      <c r="G18" s="74">
        <v>252</v>
      </c>
      <c r="I18" s="80"/>
    </row>
    <row r="19" spans="1:9" s="51" customFormat="1" ht="24" customHeight="1" x14ac:dyDescent="0.2">
      <c r="A19" s="42" t="s">
        <v>45</v>
      </c>
      <c r="B19" s="50">
        <v>9.4</v>
      </c>
      <c r="C19" s="50">
        <v>7</v>
      </c>
      <c r="D19" s="50">
        <v>21.1</v>
      </c>
      <c r="E19" s="50">
        <v>88.2</v>
      </c>
      <c r="F19" s="50">
        <v>26.5</v>
      </c>
      <c r="G19" s="79">
        <v>51.3</v>
      </c>
      <c r="I19" s="80"/>
    </row>
    <row r="20" spans="1:9" x14ac:dyDescent="0.2">
      <c r="A20" s="42" t="s">
        <v>46</v>
      </c>
      <c r="B20" s="49">
        <v>150.9</v>
      </c>
      <c r="C20" s="49">
        <v>149.19999999999999</v>
      </c>
      <c r="D20" s="49">
        <v>153.1</v>
      </c>
      <c r="E20" s="49">
        <v>147.30000000000001</v>
      </c>
      <c r="F20" s="49">
        <v>168.4</v>
      </c>
      <c r="G20" s="74">
        <v>162.6</v>
      </c>
      <c r="I20" s="80"/>
    </row>
    <row r="21" spans="1:9" x14ac:dyDescent="0.2">
      <c r="A21" s="42" t="s">
        <v>15</v>
      </c>
      <c r="B21" s="49">
        <v>22</v>
      </c>
      <c r="C21" s="49">
        <v>19.5</v>
      </c>
      <c r="D21" s="49">
        <v>19.100000000000001</v>
      </c>
      <c r="E21" s="49">
        <v>18.899999999999999</v>
      </c>
      <c r="F21" s="49">
        <v>17.399999999999999</v>
      </c>
      <c r="G21" s="74">
        <v>17.8</v>
      </c>
      <c r="I21" s="80"/>
    </row>
    <row r="22" spans="1:9" x14ac:dyDescent="0.2">
      <c r="A22" s="14" t="s">
        <v>16</v>
      </c>
      <c r="B22" s="49">
        <v>31.1</v>
      </c>
      <c r="C22" s="49">
        <v>42.8</v>
      </c>
      <c r="D22" s="49">
        <v>12.9</v>
      </c>
      <c r="E22" s="49">
        <v>16.399999999999999</v>
      </c>
      <c r="F22" s="49">
        <v>17.5</v>
      </c>
      <c r="G22" s="74">
        <v>20.3</v>
      </c>
      <c r="I22" s="80"/>
    </row>
    <row r="23" spans="1:9" ht="9.9499999999999993" customHeight="1" x14ac:dyDescent="0.25">
      <c r="A23" s="7"/>
      <c r="B23" s="49"/>
      <c r="C23" s="49"/>
      <c r="D23" s="49"/>
      <c r="E23" s="49"/>
      <c r="F23" s="49"/>
      <c r="G23" s="74"/>
      <c r="I23" s="81"/>
    </row>
    <row r="24" spans="1:9" x14ac:dyDescent="0.2">
      <c r="A24" s="44" t="s">
        <v>47</v>
      </c>
      <c r="B24" s="49">
        <v>53.1</v>
      </c>
      <c r="C24" s="49">
        <v>18</v>
      </c>
      <c r="D24" s="49">
        <v>21.4</v>
      </c>
      <c r="E24" s="49">
        <v>32.4</v>
      </c>
      <c r="F24" s="49">
        <v>29.6</v>
      </c>
      <c r="G24" s="74">
        <v>15.5</v>
      </c>
      <c r="I24" s="80"/>
    </row>
    <row r="25" spans="1:9" x14ac:dyDescent="0.2">
      <c r="A25" s="44" t="s">
        <v>48</v>
      </c>
      <c r="B25" s="49">
        <v>0</v>
      </c>
      <c r="C25" s="49">
        <v>0.4</v>
      </c>
      <c r="D25" s="49">
        <v>0.3</v>
      </c>
      <c r="E25" s="49">
        <v>10.3</v>
      </c>
      <c r="F25" s="49">
        <v>2.4</v>
      </c>
      <c r="G25" s="74">
        <v>1.4</v>
      </c>
      <c r="I25" s="80"/>
    </row>
    <row r="26" spans="1:9" ht="9.9499999999999993" customHeight="1" x14ac:dyDescent="0.25">
      <c r="A26" s="7"/>
      <c r="B26" s="49"/>
      <c r="C26" s="49"/>
      <c r="D26" s="49"/>
      <c r="E26" s="49"/>
      <c r="F26" s="49"/>
      <c r="G26" s="74"/>
      <c r="I26" s="81"/>
    </row>
    <row r="27" spans="1:9" x14ac:dyDescent="0.2">
      <c r="A27" s="43" t="s">
        <v>49</v>
      </c>
      <c r="B27" s="49">
        <v>273.2</v>
      </c>
      <c r="C27" s="49">
        <v>388.3</v>
      </c>
      <c r="D27" s="49">
        <v>426</v>
      </c>
      <c r="E27" s="49">
        <v>735.8</v>
      </c>
      <c r="F27" s="49">
        <v>682.4</v>
      </c>
      <c r="G27" s="74">
        <v>860.8</v>
      </c>
      <c r="I27" s="80"/>
    </row>
    <row r="28" spans="1:9" x14ac:dyDescent="0.2">
      <c r="A28" s="42" t="s">
        <v>50</v>
      </c>
      <c r="B28" s="49">
        <v>10.5</v>
      </c>
      <c r="C28" s="49">
        <v>7.7</v>
      </c>
      <c r="D28" s="49">
        <v>6.7</v>
      </c>
      <c r="E28" s="49">
        <v>13.6</v>
      </c>
      <c r="F28" s="49">
        <v>18.7</v>
      </c>
      <c r="G28" s="74">
        <v>16.8</v>
      </c>
      <c r="I28" s="80"/>
    </row>
    <row r="29" spans="1:9" x14ac:dyDescent="0.2">
      <c r="A29" s="42" t="s">
        <v>51</v>
      </c>
      <c r="B29" s="49">
        <v>15.2</v>
      </c>
      <c r="C29" s="49">
        <v>92</v>
      </c>
      <c r="D29" s="49">
        <v>12.8</v>
      </c>
      <c r="E29" s="49">
        <v>4</v>
      </c>
      <c r="F29" s="49">
        <v>6.5</v>
      </c>
      <c r="G29" s="74">
        <v>5.2</v>
      </c>
      <c r="I29" s="80"/>
    </row>
    <row r="30" spans="1:9" x14ac:dyDescent="0.2">
      <c r="A30" s="42" t="s">
        <v>52</v>
      </c>
      <c r="B30" s="49">
        <v>247.5</v>
      </c>
      <c r="C30" s="49">
        <v>288.60000000000002</v>
      </c>
      <c r="D30" s="49">
        <v>406.5</v>
      </c>
      <c r="E30" s="49">
        <v>718.3</v>
      </c>
      <c r="F30" s="49">
        <v>657.2</v>
      </c>
      <c r="G30" s="74">
        <v>838.7</v>
      </c>
      <c r="I30" s="80"/>
    </row>
    <row r="31" spans="1:9" ht="9.9499999999999993" customHeight="1" x14ac:dyDescent="0.25">
      <c r="A31" s="7"/>
      <c r="B31" s="49"/>
      <c r="C31" s="49"/>
      <c r="D31" s="49"/>
      <c r="E31" s="49"/>
      <c r="F31" s="49"/>
      <c r="G31" s="74"/>
      <c r="I31" s="81"/>
    </row>
    <row r="32" spans="1:9" x14ac:dyDescent="0.2">
      <c r="A32" s="3" t="s">
        <v>20</v>
      </c>
      <c r="B32" s="49">
        <v>1726.7</v>
      </c>
      <c r="C32" s="49">
        <v>1663.4</v>
      </c>
      <c r="D32" s="49">
        <v>1567.2</v>
      </c>
      <c r="E32" s="49">
        <v>1772.9</v>
      </c>
      <c r="F32" s="49">
        <v>1723.9</v>
      </c>
      <c r="G32" s="74">
        <v>2491</v>
      </c>
      <c r="I32" s="80"/>
    </row>
    <row r="33" spans="1:11" ht="9.9499999999999993" customHeight="1" x14ac:dyDescent="0.25">
      <c r="A33" s="3"/>
      <c r="B33" s="49"/>
      <c r="C33" s="49"/>
      <c r="D33" s="49"/>
      <c r="E33" s="49"/>
      <c r="F33" s="49"/>
      <c r="G33" s="74"/>
      <c r="I33" s="81"/>
    </row>
    <row r="34" spans="1:11" x14ac:dyDescent="0.2">
      <c r="A34" s="6" t="s">
        <v>59</v>
      </c>
      <c r="B34" s="49">
        <v>1437.3</v>
      </c>
      <c r="C34" s="49">
        <v>1377.1</v>
      </c>
      <c r="D34" s="49">
        <v>1276.0999999999999</v>
      </c>
      <c r="E34" s="49">
        <v>1422.8</v>
      </c>
      <c r="F34" s="49">
        <v>1359.6</v>
      </c>
      <c r="G34" s="74">
        <v>2336.4</v>
      </c>
      <c r="I34" s="80"/>
    </row>
    <row r="35" spans="1:11" x14ac:dyDescent="0.2">
      <c r="A35" s="42" t="s">
        <v>53</v>
      </c>
      <c r="B35" s="49">
        <v>712.6</v>
      </c>
      <c r="C35" s="49">
        <v>722.6</v>
      </c>
      <c r="D35" s="49">
        <v>677.7</v>
      </c>
      <c r="E35" s="49">
        <v>718</v>
      </c>
      <c r="F35" s="49">
        <v>735.5</v>
      </c>
      <c r="G35" s="74">
        <v>746.8</v>
      </c>
      <c r="I35" s="80"/>
    </row>
    <row r="36" spans="1:11" x14ac:dyDescent="0.2">
      <c r="A36" s="42" t="s">
        <v>54</v>
      </c>
      <c r="B36" s="49">
        <v>152</v>
      </c>
      <c r="C36" s="49">
        <v>143.19999999999999</v>
      </c>
      <c r="D36" s="49">
        <v>155.80000000000001</v>
      </c>
      <c r="E36" s="49">
        <v>155</v>
      </c>
      <c r="F36" s="49">
        <v>153.9</v>
      </c>
      <c r="G36" s="74">
        <v>150.80000000000001</v>
      </c>
      <c r="I36" s="80"/>
    </row>
    <row r="37" spans="1:11" x14ac:dyDescent="0.2">
      <c r="A37" s="42" t="s">
        <v>55</v>
      </c>
      <c r="B37" s="49">
        <v>36</v>
      </c>
      <c r="C37" s="49">
        <v>39</v>
      </c>
      <c r="D37" s="49">
        <v>39.4</v>
      </c>
      <c r="E37" s="49">
        <v>46.4</v>
      </c>
      <c r="F37" s="49">
        <v>54.6</v>
      </c>
      <c r="G37" s="74">
        <v>74.5</v>
      </c>
      <c r="I37" s="80"/>
    </row>
    <row r="38" spans="1:11" x14ac:dyDescent="0.2">
      <c r="A38" s="42" t="s">
        <v>56</v>
      </c>
      <c r="B38" s="49">
        <v>165.6</v>
      </c>
      <c r="C38" s="49">
        <v>128.80000000000001</v>
      </c>
      <c r="D38" s="49">
        <v>112.8</v>
      </c>
      <c r="E38" s="49">
        <v>99.8</v>
      </c>
      <c r="F38" s="49">
        <v>94.4</v>
      </c>
      <c r="G38" s="74">
        <v>98.9</v>
      </c>
      <c r="I38" s="80"/>
    </row>
    <row r="39" spans="1:11" x14ac:dyDescent="0.2">
      <c r="A39" s="42" t="s">
        <v>47</v>
      </c>
      <c r="B39" s="49">
        <v>83.3</v>
      </c>
      <c r="C39" s="49">
        <v>94.6</v>
      </c>
      <c r="D39" s="49">
        <v>41.7</v>
      </c>
      <c r="E39" s="49">
        <v>76.099999999999994</v>
      </c>
      <c r="F39" s="49">
        <v>50.1</v>
      </c>
      <c r="G39" s="74">
        <v>37.799999999999997</v>
      </c>
      <c r="I39" s="80"/>
    </row>
    <row r="40" spans="1:11" ht="24" x14ac:dyDescent="0.2">
      <c r="A40" s="76" t="s">
        <v>70</v>
      </c>
      <c r="B40" s="49">
        <v>275.89999999999998</v>
      </c>
      <c r="C40" s="49">
        <v>247.7</v>
      </c>
      <c r="D40" s="49">
        <v>248.7</v>
      </c>
      <c r="E40" s="49">
        <v>327.5</v>
      </c>
      <c r="F40" s="49">
        <v>271.10000000000002</v>
      </c>
      <c r="G40" s="74">
        <v>237.6</v>
      </c>
      <c r="I40" s="80"/>
    </row>
    <row r="41" spans="1:11" ht="25.5" x14ac:dyDescent="0.2">
      <c r="A41" s="76" t="s">
        <v>73</v>
      </c>
      <c r="B41" s="49">
        <v>0</v>
      </c>
      <c r="C41" s="49">
        <v>0</v>
      </c>
      <c r="D41" s="49">
        <v>0</v>
      </c>
      <c r="E41" s="49">
        <v>0</v>
      </c>
      <c r="F41" s="49">
        <v>0</v>
      </c>
      <c r="G41" s="74">
        <v>990</v>
      </c>
      <c r="I41" s="80"/>
    </row>
    <row r="42" spans="1:11" x14ac:dyDescent="0.2">
      <c r="A42" s="42" t="s">
        <v>57</v>
      </c>
      <c r="B42" s="49">
        <v>11.9</v>
      </c>
      <c r="C42" s="49">
        <v>1.1000000000000001</v>
      </c>
      <c r="D42" s="49">
        <v>0</v>
      </c>
      <c r="E42" s="49">
        <v>0</v>
      </c>
      <c r="F42" s="49">
        <v>0</v>
      </c>
      <c r="G42" s="74">
        <v>0</v>
      </c>
      <c r="H42" s="52"/>
      <c r="I42" s="80"/>
      <c r="J42" s="52"/>
      <c r="K42" s="52"/>
    </row>
    <row r="43" spans="1:11" ht="9.9499999999999993" customHeight="1" x14ac:dyDescent="0.25">
      <c r="A43" s="14"/>
      <c r="B43" s="49"/>
      <c r="C43" s="49"/>
      <c r="D43" s="49"/>
      <c r="E43" s="49"/>
      <c r="F43" s="49"/>
      <c r="G43" s="74"/>
      <c r="I43" s="81"/>
    </row>
    <row r="44" spans="1:11" x14ac:dyDescent="0.2">
      <c r="A44" s="45" t="s">
        <v>48</v>
      </c>
      <c r="B44" s="49">
        <v>289.39999999999998</v>
      </c>
      <c r="C44" s="49">
        <v>286.3</v>
      </c>
      <c r="D44" s="49">
        <v>291.10000000000002</v>
      </c>
      <c r="E44" s="49">
        <v>350.2</v>
      </c>
      <c r="F44" s="49">
        <v>364.3</v>
      </c>
      <c r="G44" s="74">
        <v>154.6</v>
      </c>
      <c r="I44" s="80"/>
    </row>
    <row r="45" spans="1:11" ht="9.9499999999999993" customHeight="1" x14ac:dyDescent="0.25">
      <c r="A45" s="14"/>
      <c r="B45" s="49"/>
      <c r="C45" s="49"/>
      <c r="D45" s="49"/>
      <c r="E45" s="49"/>
      <c r="F45" s="49"/>
      <c r="G45" s="74"/>
      <c r="I45" s="81"/>
    </row>
    <row r="46" spans="1:11" x14ac:dyDescent="0.2">
      <c r="A46" s="45" t="s">
        <v>58</v>
      </c>
      <c r="B46" s="49">
        <v>448.3</v>
      </c>
      <c r="C46" s="49">
        <v>507.2</v>
      </c>
      <c r="D46" s="49">
        <v>532.5</v>
      </c>
      <c r="E46" s="49">
        <v>763.6</v>
      </c>
      <c r="F46" s="49">
        <v>744.2</v>
      </c>
      <c r="G46" s="66">
        <v>1037</v>
      </c>
      <c r="I46" s="83"/>
    </row>
    <row r="47" spans="1:11" x14ac:dyDescent="0.2">
      <c r="A47" s="42" t="s">
        <v>60</v>
      </c>
      <c r="B47" s="49">
        <v>106.9</v>
      </c>
      <c r="C47" s="49">
        <v>57.6</v>
      </c>
      <c r="D47" s="49">
        <v>54</v>
      </c>
      <c r="E47" s="49">
        <v>204.5</v>
      </c>
      <c r="F47" s="49">
        <v>108.9</v>
      </c>
      <c r="G47" s="74">
        <v>188</v>
      </c>
      <c r="I47" s="80"/>
    </row>
    <row r="48" spans="1:11" x14ac:dyDescent="0.2">
      <c r="A48" s="42" t="s">
        <v>61</v>
      </c>
      <c r="B48" s="49">
        <v>102.2</v>
      </c>
      <c r="C48" s="49">
        <v>86.8</v>
      </c>
      <c r="D48" s="49">
        <v>18.899999999999999</v>
      </c>
      <c r="E48" s="49">
        <v>12.6</v>
      </c>
      <c r="F48" s="49">
        <v>82</v>
      </c>
      <c r="G48" s="74">
        <v>199.7</v>
      </c>
      <c r="I48" s="80"/>
    </row>
    <row r="49" spans="1:9" x14ac:dyDescent="0.2">
      <c r="A49" s="42" t="s">
        <v>62</v>
      </c>
      <c r="B49" s="49">
        <v>239.2</v>
      </c>
      <c r="C49" s="49">
        <v>362.9</v>
      </c>
      <c r="D49" s="49">
        <v>459.6</v>
      </c>
      <c r="E49" s="49">
        <v>546.5</v>
      </c>
      <c r="F49" s="49">
        <v>553.29999999999995</v>
      </c>
      <c r="G49" s="74">
        <v>649.20000000000005</v>
      </c>
      <c r="I49" s="80"/>
    </row>
    <row r="50" spans="1:9" ht="12" customHeight="1" x14ac:dyDescent="0.2">
      <c r="A50" s="2"/>
      <c r="B50" s="2"/>
      <c r="C50" s="2"/>
      <c r="D50" s="2"/>
      <c r="E50" s="2"/>
      <c r="F50" s="2"/>
      <c r="G50" s="2"/>
    </row>
    <row r="51" spans="1:9" x14ac:dyDescent="0.2">
      <c r="A51" s="24" t="s">
        <v>63</v>
      </c>
      <c r="B51" s="10"/>
      <c r="C51" s="10"/>
      <c r="D51" s="10"/>
      <c r="E51" s="10"/>
      <c r="F51" s="10"/>
      <c r="G51" s="10"/>
    </row>
    <row r="52" spans="1:9" x14ac:dyDescent="0.2">
      <c r="A52" s="24" t="s">
        <v>69</v>
      </c>
      <c r="B52" s="10"/>
      <c r="C52" s="10"/>
      <c r="D52" s="10"/>
      <c r="E52" s="10"/>
      <c r="F52" s="10"/>
      <c r="G52" s="10"/>
    </row>
    <row r="53" spans="1:9" s="75" customFormat="1" ht="64.5" customHeight="1" x14ac:dyDescent="0.2">
      <c r="A53" s="122" t="s">
        <v>106</v>
      </c>
      <c r="B53" s="122"/>
      <c r="C53" s="122"/>
      <c r="D53" s="122"/>
      <c r="E53" s="122"/>
      <c r="F53" s="122"/>
      <c r="G53" s="122"/>
    </row>
    <row r="54" spans="1:9" s="75" customFormat="1" ht="47.25" customHeight="1" x14ac:dyDescent="0.2">
      <c r="A54" s="123" t="s">
        <v>107</v>
      </c>
      <c r="B54" s="123"/>
      <c r="C54" s="123"/>
      <c r="D54" s="123"/>
      <c r="E54" s="123"/>
      <c r="F54" s="123"/>
      <c r="G54" s="123"/>
    </row>
    <row r="55" spans="1:9" ht="13.5" customHeight="1" x14ac:dyDescent="0.2">
      <c r="A55" s="68"/>
      <c r="B55" s="68"/>
      <c r="C55" s="68"/>
      <c r="D55" s="68"/>
      <c r="E55" s="68"/>
      <c r="F55" s="68"/>
      <c r="G55" s="68"/>
    </row>
    <row r="56" spans="1:9" x14ac:dyDescent="0.2">
      <c r="A56" s="46" t="s">
        <v>31</v>
      </c>
      <c r="B56" s="2"/>
      <c r="C56" s="2"/>
      <c r="D56" s="2"/>
      <c r="E56" s="2"/>
      <c r="F56" s="2"/>
      <c r="G56" s="2"/>
    </row>
  </sheetData>
  <customSheetViews>
    <customSheetView guid="{6FD52BB2-FE9F-4B12-AC90-58CF35BF9213}" scale="130">
      <pane ySplit="4" topLeftCell="A5" activePane="bottomLeft" state="frozen"/>
      <selection pane="bottomLeft" activeCell="I7" sqref="I7"/>
      <pageMargins left="0.15748031496062992" right="0.15748031496062992" top="0.55118110236220474" bottom="0.55118110236220474" header="0.19685039370078741" footer="0.19685039370078741"/>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0A089031-E044-448A-B3AC-98176180C6AA}" scale="130">
      <pane ySplit="4" topLeftCell="A50" activePane="bottomLeft" state="frozen"/>
      <selection pane="bottomLeft" activeCell="G54" sqref="G54"/>
      <pageMargins left="0.15748031496062992" right="0.15748031496062992" top="0.55118110236220474" bottom="0.55118110236220474" header="0.19685039370078741" footer="0.19685039370078741"/>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topLeftCell="A38">
      <selection activeCell="I46" sqref="I46"/>
      <pageMargins left="0.15748031496062992" right="0.15748031496062992"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 guid="{A5DA1AA6-BBE8-4B37-9307-A3E21A6472DA}" scale="130">
      <pane ySplit="3" topLeftCell="A19" activePane="bottomLeft" state="frozen"/>
      <selection pane="bottomLeft" activeCell="A2" sqref="A2"/>
      <pageMargins left="0.15748031496062992" right="0.15748031496062992"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3" topLeftCell="A4" activePane="bottomLeft" state="frozen"/>
      <selection pane="bottomLeft" activeCell="A59" sqref="A59"/>
      <pageMargins left="0.15748031496062992" right="0.15748031496062992" top="0.74803149606299213" bottom="0.74803149606299213" header="0.31496062992125984" footer="0.31496062992125984"/>
      <pageSetup paperSize="9" orientation="portrait"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1D55346-8269-49E7-B79E-EBC51FAF56D6}" scale="130" showPageBreaks="1" topLeftCell="A43">
      <selection activeCell="K41" sqref="K41"/>
      <pageMargins left="0.15748031496062992" right="0.15748031496062992"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 guid="{0D17EE3A-A723-4128-A57D-F6AA8D7B75A6}" scale="130" showPageBreaks="1" topLeftCell="A40">
      <selection activeCell="B54" sqref="B54"/>
      <pageMargins left="0.15748031496062992" right="0.15748031496062992"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 guid="{5EE7ACC3-015E-4734-ABC1-639B79EB0200}" scale="130">
      <pane ySplit="4" topLeftCell="A5" activePane="bottomLeft" state="frozen"/>
      <selection pane="bottomLeft" activeCell="G12" sqref="G12"/>
      <pageMargins left="0.15748031496062992" right="0.15748031496062992" top="0.55118110236220474" bottom="0.55118110236220474" header="0.19685039370078741" footer="0.19685039370078741"/>
      <pageSetup paperSize="9" orientation="portrait" r:id="rId8"/>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s>
  <mergeCells count="2">
    <mergeCell ref="A53:G53"/>
    <mergeCell ref="A54:G54"/>
  </mergeCells>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G2" location="'Листа табела'!A1" display="Листа табела"/>
  </hyperlinks>
  <pageMargins left="0.15748031496062992" right="0.15748031496062992" top="0.55118110236220474" bottom="0.55118110236220474" header="0.19685039370078741" footer="0.19685039370078741"/>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3" zoomScale="130" zoomScaleNormal="130" workbookViewId="0">
      <selection activeCell="A57" sqref="A57:B57"/>
    </sheetView>
  </sheetViews>
  <sheetFormatPr defaultRowHeight="15" x14ac:dyDescent="0.25"/>
  <cols>
    <col min="1" max="1" width="66" style="99" customWidth="1"/>
    <col min="2" max="2" width="10.28515625" style="100" customWidth="1"/>
    <col min="3" max="3" width="12.42578125" customWidth="1"/>
    <col min="7" max="7" width="11.28515625" bestFit="1" customWidth="1"/>
  </cols>
  <sheetData>
    <row r="1" spans="1:2" x14ac:dyDescent="0.25">
      <c r="A1" s="84" t="s">
        <v>90</v>
      </c>
      <c r="B1" s="85"/>
    </row>
    <row r="2" spans="1:2" ht="15.75" thickBot="1" x14ac:dyDescent="0.3">
      <c r="A2" s="86" t="s">
        <v>37</v>
      </c>
      <c r="B2" s="15" t="s">
        <v>0</v>
      </c>
    </row>
    <row r="3" spans="1:2" ht="15.75" thickTop="1" x14ac:dyDescent="0.25">
      <c r="A3" s="101"/>
      <c r="B3" s="102">
        <v>2017</v>
      </c>
    </row>
    <row r="4" spans="1:2" x14ac:dyDescent="0.25">
      <c r="A4" s="87" t="s">
        <v>2</v>
      </c>
      <c r="B4" s="74">
        <v>2804.2007479999997</v>
      </c>
    </row>
    <row r="5" spans="1:2" ht="9" customHeight="1" x14ac:dyDescent="0.25">
      <c r="A5" s="88" t="s">
        <v>3</v>
      </c>
      <c r="B5" s="74"/>
    </row>
    <row r="6" spans="1:2" x14ac:dyDescent="0.25">
      <c r="A6" s="89" t="s">
        <v>4</v>
      </c>
      <c r="B6" s="74">
        <v>2475.8726689999999</v>
      </c>
    </row>
    <row r="7" spans="1:2" x14ac:dyDescent="0.25">
      <c r="A7" s="90" t="s">
        <v>5</v>
      </c>
      <c r="B7" s="74">
        <v>383.16115200000002</v>
      </c>
    </row>
    <row r="8" spans="1:2" x14ac:dyDescent="0.25">
      <c r="A8" s="91" t="s">
        <v>6</v>
      </c>
      <c r="B8" s="74">
        <v>0.81964599999999999</v>
      </c>
    </row>
    <row r="9" spans="1:2" x14ac:dyDescent="0.25">
      <c r="A9" s="91" t="s">
        <v>43</v>
      </c>
      <c r="B9" s="74">
        <v>192.871399</v>
      </c>
    </row>
    <row r="10" spans="1:2" x14ac:dyDescent="0.25">
      <c r="A10" s="91" t="s">
        <v>8</v>
      </c>
      <c r="B10" s="74">
        <v>11.955411</v>
      </c>
    </row>
    <row r="11" spans="1:2" x14ac:dyDescent="0.25">
      <c r="A11" s="104" t="s">
        <v>44</v>
      </c>
      <c r="B11" s="74">
        <v>163.17926299999999</v>
      </c>
    </row>
    <row r="12" spans="1:2" x14ac:dyDescent="0.25">
      <c r="A12" s="104" t="s">
        <v>10</v>
      </c>
      <c r="B12" s="78">
        <v>14.335433</v>
      </c>
    </row>
    <row r="13" spans="1:2" x14ac:dyDescent="0.25">
      <c r="A13" s="105" t="s">
        <v>96</v>
      </c>
      <c r="B13" s="78">
        <v>1288.059469</v>
      </c>
    </row>
    <row r="14" spans="1:2" x14ac:dyDescent="0.25">
      <c r="A14" s="105" t="s">
        <v>78</v>
      </c>
      <c r="B14" s="78">
        <v>804.46227399999998</v>
      </c>
    </row>
    <row r="15" spans="1:2" x14ac:dyDescent="0.25">
      <c r="A15" s="106" t="s">
        <v>11</v>
      </c>
      <c r="B15" s="78">
        <v>0.189774</v>
      </c>
    </row>
    <row r="16" spans="1:2" ht="11.25" customHeight="1" x14ac:dyDescent="0.25">
      <c r="A16" s="107"/>
      <c r="B16" s="74"/>
    </row>
    <row r="17" spans="1:7" x14ac:dyDescent="0.25">
      <c r="A17" s="108" t="s">
        <v>12</v>
      </c>
      <c r="B17" s="74">
        <v>298.58602500000001</v>
      </c>
    </row>
    <row r="18" spans="1:7" ht="24.75" x14ac:dyDescent="0.25">
      <c r="A18" s="106" t="s">
        <v>45</v>
      </c>
      <c r="B18" s="79">
        <v>39.078792</v>
      </c>
    </row>
    <row r="19" spans="1:7" x14ac:dyDescent="0.25">
      <c r="A19" s="106" t="s">
        <v>46</v>
      </c>
      <c r="B19" s="74">
        <v>158.604929</v>
      </c>
    </row>
    <row r="20" spans="1:7" x14ac:dyDescent="0.25">
      <c r="A20" s="106" t="s">
        <v>15</v>
      </c>
      <c r="B20" s="74">
        <v>20.466201999999999</v>
      </c>
    </row>
    <row r="21" spans="1:7" ht="24.75" x14ac:dyDescent="0.25">
      <c r="A21" s="106" t="s">
        <v>79</v>
      </c>
      <c r="B21" s="79">
        <v>8.9955960000000008</v>
      </c>
    </row>
    <row r="22" spans="1:7" x14ac:dyDescent="0.25">
      <c r="A22" s="106" t="s">
        <v>16</v>
      </c>
      <c r="B22" s="74">
        <v>71.440505999999999</v>
      </c>
    </row>
    <row r="23" spans="1:7" ht="10.5" customHeight="1" x14ac:dyDescent="0.25">
      <c r="A23" s="109"/>
      <c r="B23" s="74"/>
    </row>
    <row r="24" spans="1:7" x14ac:dyDescent="0.25">
      <c r="A24" s="107" t="s">
        <v>47</v>
      </c>
      <c r="B24" s="74">
        <v>27.08905</v>
      </c>
    </row>
    <row r="25" spans="1:7" x14ac:dyDescent="0.25">
      <c r="A25" s="107" t="s">
        <v>80</v>
      </c>
      <c r="B25" s="74">
        <v>2.6530040000000001</v>
      </c>
    </row>
    <row r="26" spans="1:7" x14ac:dyDescent="0.25">
      <c r="A26" s="109"/>
      <c r="B26" s="74"/>
    </row>
    <row r="27" spans="1:7" x14ac:dyDescent="0.25">
      <c r="A27" s="109" t="s">
        <v>49</v>
      </c>
      <c r="B27" s="74">
        <v>872.72755000000006</v>
      </c>
      <c r="G27" s="92"/>
    </row>
    <row r="28" spans="1:7" x14ac:dyDescent="0.25">
      <c r="A28" s="106" t="s">
        <v>50</v>
      </c>
      <c r="B28" s="74">
        <v>5.0174859999999999</v>
      </c>
      <c r="G28" s="92"/>
    </row>
    <row r="29" spans="1:7" ht="24.75" x14ac:dyDescent="0.25">
      <c r="A29" s="106" t="s">
        <v>81</v>
      </c>
      <c r="B29" s="79">
        <v>0</v>
      </c>
      <c r="G29" s="92"/>
    </row>
    <row r="30" spans="1:7" x14ac:dyDescent="0.25">
      <c r="A30" s="106" t="s">
        <v>51</v>
      </c>
      <c r="B30" s="74">
        <v>119.463404</v>
      </c>
      <c r="G30" s="92"/>
    </row>
    <row r="31" spans="1:7" x14ac:dyDescent="0.25">
      <c r="A31" s="106" t="s">
        <v>52</v>
      </c>
      <c r="B31" s="74">
        <v>676.12588800000003</v>
      </c>
      <c r="G31" s="92"/>
    </row>
    <row r="32" spans="1:7" x14ac:dyDescent="0.25">
      <c r="A32" s="106" t="s">
        <v>82</v>
      </c>
      <c r="B32" s="74">
        <v>72.120772000000002</v>
      </c>
      <c r="G32" s="92"/>
    </row>
    <row r="33" spans="1:2" x14ac:dyDescent="0.25">
      <c r="A33" s="109"/>
      <c r="B33" s="74"/>
    </row>
    <row r="34" spans="1:2" x14ac:dyDescent="0.25">
      <c r="A34" s="107" t="s">
        <v>20</v>
      </c>
      <c r="B34" s="74">
        <v>2526.7640499999993</v>
      </c>
    </row>
    <row r="35" spans="1:2" x14ac:dyDescent="0.25">
      <c r="A35" s="107"/>
      <c r="B35" s="74"/>
    </row>
    <row r="36" spans="1:2" x14ac:dyDescent="0.25">
      <c r="A36" s="108" t="s">
        <v>59</v>
      </c>
      <c r="B36" s="74">
        <v>2338.9425179999994</v>
      </c>
    </row>
    <row r="37" spans="1:2" x14ac:dyDescent="0.25">
      <c r="A37" s="106" t="s">
        <v>83</v>
      </c>
      <c r="B37" s="74">
        <v>720.51617499999998</v>
      </c>
    </row>
    <row r="38" spans="1:2" x14ac:dyDescent="0.25">
      <c r="A38" s="106" t="s">
        <v>54</v>
      </c>
      <c r="B38" s="74">
        <v>143.36633699999999</v>
      </c>
    </row>
    <row r="39" spans="1:2" x14ac:dyDescent="0.25">
      <c r="A39" s="106" t="s">
        <v>55</v>
      </c>
      <c r="B39" s="74">
        <v>98.273525000000006</v>
      </c>
    </row>
    <row r="40" spans="1:2" x14ac:dyDescent="0.25">
      <c r="A40" s="106" t="s">
        <v>56</v>
      </c>
      <c r="B40" s="74">
        <v>108.248345</v>
      </c>
    </row>
    <row r="41" spans="1:2" x14ac:dyDescent="0.25">
      <c r="A41" s="106" t="s">
        <v>47</v>
      </c>
      <c r="B41" s="74">
        <v>43.114229999999999</v>
      </c>
    </row>
    <row r="42" spans="1:2" ht="24.75" x14ac:dyDescent="0.25">
      <c r="A42" s="106" t="s">
        <v>70</v>
      </c>
      <c r="B42" s="74">
        <v>216.88943399999999</v>
      </c>
    </row>
    <row r="43" spans="1:2" ht="24.75" x14ac:dyDescent="0.25">
      <c r="A43" s="106" t="s">
        <v>84</v>
      </c>
      <c r="B43" s="79">
        <v>1001.681558</v>
      </c>
    </row>
    <row r="44" spans="1:2" ht="24.75" x14ac:dyDescent="0.25">
      <c r="A44" s="106" t="s">
        <v>85</v>
      </c>
      <c r="B44" s="79">
        <v>8.5050000000000004E-3</v>
      </c>
    </row>
    <row r="45" spans="1:2" x14ac:dyDescent="0.25">
      <c r="A45" s="106" t="s">
        <v>86</v>
      </c>
      <c r="B45" s="74">
        <v>6.8444089999999997</v>
      </c>
    </row>
    <row r="46" spans="1:2" x14ac:dyDescent="0.25">
      <c r="A46" s="106" t="s">
        <v>57</v>
      </c>
      <c r="B46" s="77" t="s">
        <v>68</v>
      </c>
    </row>
    <row r="47" spans="1:2" x14ac:dyDescent="0.25">
      <c r="A47" s="106"/>
      <c r="B47" s="74"/>
    </row>
    <row r="48" spans="1:2" x14ac:dyDescent="0.25">
      <c r="A48" s="110" t="s">
        <v>87</v>
      </c>
      <c r="B48" s="74">
        <v>187.82153199999999</v>
      </c>
    </row>
    <row r="49" spans="1:2" x14ac:dyDescent="0.25">
      <c r="A49" s="106"/>
      <c r="B49" s="74"/>
    </row>
    <row r="50" spans="1:2" x14ac:dyDescent="0.25">
      <c r="A50" s="110" t="s">
        <v>58</v>
      </c>
      <c r="B50" s="66">
        <v>993.11322099999995</v>
      </c>
    </row>
    <row r="51" spans="1:2" x14ac:dyDescent="0.25">
      <c r="A51" s="106" t="s">
        <v>60</v>
      </c>
      <c r="B51" s="74">
        <v>130.459417</v>
      </c>
    </row>
    <row r="52" spans="1:2" ht="24.75" x14ac:dyDescent="0.25">
      <c r="A52" s="106" t="s">
        <v>88</v>
      </c>
      <c r="B52" s="79">
        <v>0</v>
      </c>
    </row>
    <row r="53" spans="1:2" x14ac:dyDescent="0.25">
      <c r="A53" s="106" t="s">
        <v>61</v>
      </c>
      <c r="B53" s="74">
        <v>126.30544500000001</v>
      </c>
    </row>
    <row r="54" spans="1:2" x14ac:dyDescent="0.25">
      <c r="A54" s="106" t="s">
        <v>62</v>
      </c>
      <c r="B54" s="74">
        <v>652.34722199999999</v>
      </c>
    </row>
    <row r="55" spans="1:2" x14ac:dyDescent="0.25">
      <c r="A55" s="106" t="s">
        <v>89</v>
      </c>
      <c r="B55" s="74">
        <v>84.001137</v>
      </c>
    </row>
    <row r="56" spans="1:2" x14ac:dyDescent="0.25">
      <c r="A56" s="93"/>
      <c r="B56" s="94"/>
    </row>
    <row r="57" spans="1:2" s="95" customFormat="1" ht="36.75" customHeight="1" x14ac:dyDescent="0.2">
      <c r="A57" s="124" t="s">
        <v>97</v>
      </c>
      <c r="B57" s="124"/>
    </row>
    <row r="58" spans="1:2" s="95" customFormat="1" ht="30.75" customHeight="1" x14ac:dyDescent="0.2">
      <c r="A58" s="125" t="s">
        <v>98</v>
      </c>
      <c r="B58" s="125"/>
    </row>
    <row r="59" spans="1:2" s="95" customFormat="1" ht="12" x14ac:dyDescent="0.2">
      <c r="A59" s="96"/>
      <c r="B59" s="97"/>
    </row>
    <row r="60" spans="1:2" s="95" customFormat="1" ht="12" x14ac:dyDescent="0.2">
      <c r="A60" s="98" t="s">
        <v>31</v>
      </c>
      <c r="B60" s="94"/>
    </row>
  </sheetData>
  <mergeCells count="2">
    <mergeCell ref="A57:B57"/>
    <mergeCell ref="A58:B58"/>
  </mergeCells>
  <hyperlinks>
    <hyperlink ref="B2" location="'Листа табела'!A1" display="Листа табела"/>
  </hyperlinks>
  <pageMargins left="0.15748031496062992" right="0.15748031496062992" top="0.55118110236220474" bottom="0.55118110236220474" header="0.19685039370078741" footer="0.19685039370078741"/>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130" zoomScaleNormal="130" workbookViewId="0">
      <pane ySplit="4" topLeftCell="A23" activePane="bottomLeft" state="frozen"/>
      <selection pane="bottomLeft" activeCell="A2" sqref="A2"/>
    </sheetView>
  </sheetViews>
  <sheetFormatPr defaultRowHeight="14.25" x14ac:dyDescent="0.2"/>
  <cols>
    <col min="1" max="1" width="35.5703125" style="1" customWidth="1"/>
    <col min="2" max="4" width="8.7109375" style="1" customWidth="1"/>
    <col min="5" max="16384" width="9.140625" style="1"/>
  </cols>
  <sheetData>
    <row r="1" spans="1:4" x14ac:dyDescent="0.2">
      <c r="A1" s="11" t="s">
        <v>95</v>
      </c>
      <c r="B1" s="2"/>
      <c r="C1" s="2"/>
    </row>
    <row r="2" spans="1:4" ht="15" thickBot="1" x14ac:dyDescent="0.25">
      <c r="A2" s="12" t="s">
        <v>37</v>
      </c>
      <c r="B2" s="2"/>
      <c r="C2" s="2"/>
      <c r="D2" s="15" t="s">
        <v>0</v>
      </c>
    </row>
    <row r="3" spans="1:4" ht="18" customHeight="1" thickTop="1" x14ac:dyDescent="0.2">
      <c r="A3" s="20"/>
      <c r="B3" s="54" t="s">
        <v>1</v>
      </c>
      <c r="C3" s="55"/>
      <c r="D3" s="55"/>
    </row>
    <row r="4" spans="1:4" ht="18" customHeight="1" x14ac:dyDescent="0.2">
      <c r="A4" s="19"/>
      <c r="B4" s="8">
        <v>2008</v>
      </c>
      <c r="C4" s="9">
        <v>2009</v>
      </c>
      <c r="D4" s="9">
        <v>2010</v>
      </c>
    </row>
    <row r="5" spans="1:4" ht="18" customHeight="1" x14ac:dyDescent="0.2">
      <c r="A5" s="5" t="s">
        <v>2</v>
      </c>
      <c r="B5" s="27">
        <v>640.4</v>
      </c>
      <c r="C5" s="28">
        <v>565.79999999999995</v>
      </c>
      <c r="D5" s="36">
        <v>556.46458899999993</v>
      </c>
    </row>
    <row r="6" spans="1:4" x14ac:dyDescent="0.2">
      <c r="A6" s="7" t="s">
        <v>3</v>
      </c>
      <c r="B6" s="27"/>
      <c r="C6" s="28"/>
      <c r="D6" s="36"/>
    </row>
    <row r="7" spans="1:4" x14ac:dyDescent="0.2">
      <c r="A7" s="6" t="s">
        <v>4</v>
      </c>
      <c r="B7" s="27">
        <v>394.3</v>
      </c>
      <c r="C7" s="28">
        <v>320.39999999999998</v>
      </c>
      <c r="D7" s="37">
        <v>339.71927900000003</v>
      </c>
    </row>
    <row r="8" spans="1:4" x14ac:dyDescent="0.2">
      <c r="A8" s="14" t="s">
        <v>5</v>
      </c>
      <c r="B8" s="27">
        <v>77</v>
      </c>
      <c r="C8" s="28">
        <v>56.4</v>
      </c>
      <c r="D8" s="37">
        <v>57.651927999999998</v>
      </c>
    </row>
    <row r="9" spans="1:4" x14ac:dyDescent="0.2">
      <c r="A9" s="21" t="s">
        <v>6</v>
      </c>
      <c r="B9" s="27">
        <v>0.3</v>
      </c>
      <c r="C9" s="28">
        <v>0.1</v>
      </c>
      <c r="D9" s="37">
        <v>6.5700000000000003E-4</v>
      </c>
    </row>
    <row r="10" spans="1:4" x14ac:dyDescent="0.2">
      <c r="A10" s="21" t="s">
        <v>7</v>
      </c>
      <c r="B10" s="27">
        <v>3.3</v>
      </c>
      <c r="C10" s="28">
        <v>0</v>
      </c>
      <c r="D10" s="37">
        <v>0</v>
      </c>
    </row>
    <row r="11" spans="1:4" ht="24" x14ac:dyDescent="0.2">
      <c r="A11" s="21" t="s">
        <v>8</v>
      </c>
      <c r="B11" s="27">
        <v>0</v>
      </c>
      <c r="C11" s="28">
        <v>0</v>
      </c>
      <c r="D11" s="37">
        <v>2.7099999999999997E-4</v>
      </c>
    </row>
    <row r="12" spans="1:4" x14ac:dyDescent="0.2">
      <c r="A12" s="21" t="s">
        <v>9</v>
      </c>
      <c r="B12" s="27">
        <v>42.2</v>
      </c>
      <c r="C12" s="28">
        <v>36.4</v>
      </c>
      <c r="D12" s="37">
        <v>36.692999999999998</v>
      </c>
    </row>
    <row r="13" spans="1:4" x14ac:dyDescent="0.2">
      <c r="A13" s="21" t="s">
        <v>10</v>
      </c>
      <c r="B13" s="27">
        <v>31.1</v>
      </c>
      <c r="C13" s="28">
        <v>20</v>
      </c>
      <c r="D13" s="37">
        <v>20.957999999999998</v>
      </c>
    </row>
    <row r="14" spans="1:4" x14ac:dyDescent="0.2">
      <c r="A14" s="26" t="s">
        <v>36</v>
      </c>
      <c r="B14" s="27">
        <v>317</v>
      </c>
      <c r="C14" s="28">
        <v>263.7</v>
      </c>
      <c r="D14" s="37">
        <v>281.721</v>
      </c>
    </row>
    <row r="15" spans="1:4" x14ac:dyDescent="0.2">
      <c r="A15" s="14" t="s">
        <v>11</v>
      </c>
      <c r="B15" s="27">
        <v>0.4</v>
      </c>
      <c r="C15" s="28">
        <v>0.3</v>
      </c>
      <c r="D15" s="37">
        <v>0.34635100000000002</v>
      </c>
    </row>
    <row r="16" spans="1:4" x14ac:dyDescent="0.2">
      <c r="A16" s="3"/>
      <c r="B16" s="29"/>
      <c r="C16" s="13"/>
      <c r="D16" s="36"/>
    </row>
    <row r="17" spans="1:4" x14ac:dyDescent="0.2">
      <c r="A17" s="6" t="s">
        <v>12</v>
      </c>
      <c r="B17" s="27">
        <v>181.4</v>
      </c>
      <c r="C17" s="28">
        <v>156.5</v>
      </c>
      <c r="D17" s="36">
        <v>151.69530999999998</v>
      </c>
    </row>
    <row r="18" spans="1:4" x14ac:dyDescent="0.2">
      <c r="A18" s="14" t="s">
        <v>13</v>
      </c>
      <c r="B18" s="27">
        <v>34.299999999999997</v>
      </c>
      <c r="C18" s="28">
        <v>19.399999999999999</v>
      </c>
      <c r="D18" s="36">
        <v>17.032</v>
      </c>
    </row>
    <row r="19" spans="1:4" x14ac:dyDescent="0.2">
      <c r="A19" s="14" t="s">
        <v>14</v>
      </c>
      <c r="B19" s="27">
        <v>137.5</v>
      </c>
      <c r="C19" s="28">
        <v>128.30000000000001</v>
      </c>
      <c r="D19" s="36">
        <v>127.973</v>
      </c>
    </row>
    <row r="20" spans="1:4" x14ac:dyDescent="0.2">
      <c r="A20" s="14" t="s">
        <v>15</v>
      </c>
      <c r="B20" s="27">
        <v>0.3</v>
      </c>
      <c r="C20" s="28">
        <v>0.5</v>
      </c>
      <c r="D20" s="36">
        <v>0.48431000000000002</v>
      </c>
    </row>
    <row r="21" spans="1:4" x14ac:dyDescent="0.2">
      <c r="A21" s="14" t="s">
        <v>16</v>
      </c>
      <c r="B21" s="27">
        <v>9.3000000000000007</v>
      </c>
      <c r="C21" s="28">
        <v>8.3000000000000007</v>
      </c>
      <c r="D21" s="36">
        <v>6.2060000000000004</v>
      </c>
    </row>
    <row r="22" spans="1:4" x14ac:dyDescent="0.2">
      <c r="A22" s="7"/>
      <c r="B22" s="30"/>
      <c r="C22" s="31"/>
      <c r="D22" s="38"/>
    </row>
    <row r="23" spans="1:4" x14ac:dyDescent="0.2">
      <c r="A23" s="22" t="s">
        <v>17</v>
      </c>
      <c r="B23" s="27">
        <v>13</v>
      </c>
      <c r="C23" s="28">
        <v>10.4</v>
      </c>
      <c r="D23" s="36">
        <v>8.1120000000000001</v>
      </c>
    </row>
    <row r="24" spans="1:4" x14ac:dyDescent="0.2">
      <c r="A24" s="22" t="s">
        <v>18</v>
      </c>
      <c r="B24" s="27">
        <v>45.2</v>
      </c>
      <c r="C24" s="28">
        <v>72</v>
      </c>
      <c r="D24" s="36">
        <v>49.768999999999998</v>
      </c>
    </row>
    <row r="25" spans="1:4" x14ac:dyDescent="0.2">
      <c r="A25" s="23" t="s">
        <v>19</v>
      </c>
      <c r="B25" s="32">
        <v>6.4</v>
      </c>
      <c r="C25" s="33">
        <v>6.5</v>
      </c>
      <c r="D25" s="38">
        <v>7.1689999999999996</v>
      </c>
    </row>
    <row r="26" spans="1:4" x14ac:dyDescent="0.2">
      <c r="A26" s="6"/>
      <c r="B26" s="29"/>
      <c r="C26" s="13"/>
      <c r="D26" s="36"/>
    </row>
    <row r="27" spans="1:4" x14ac:dyDescent="0.2">
      <c r="A27" s="3" t="s">
        <v>20</v>
      </c>
      <c r="B27" s="27">
        <v>738.4</v>
      </c>
      <c r="C27" s="28">
        <v>573</v>
      </c>
      <c r="D27" s="36">
        <v>604.36400000000003</v>
      </c>
    </row>
    <row r="28" spans="1:4" x14ac:dyDescent="0.2">
      <c r="A28" s="3"/>
      <c r="B28" s="27"/>
      <c r="C28" s="28"/>
      <c r="D28" s="36"/>
    </row>
    <row r="29" spans="1:4" x14ac:dyDescent="0.2">
      <c r="A29" s="6" t="s">
        <v>21</v>
      </c>
      <c r="B29" s="27">
        <v>444.2</v>
      </c>
      <c r="C29" s="28">
        <v>406</v>
      </c>
      <c r="D29" s="36">
        <v>429.93599999999998</v>
      </c>
    </row>
    <row r="30" spans="1:4" x14ac:dyDescent="0.2">
      <c r="A30" s="14" t="s">
        <v>22</v>
      </c>
      <c r="B30" s="27">
        <v>150.1</v>
      </c>
      <c r="C30" s="28">
        <v>158.69999999999999</v>
      </c>
      <c r="D30" s="36">
        <v>156.62899999999999</v>
      </c>
    </row>
    <row r="31" spans="1:4" ht="24" x14ac:dyDescent="0.2">
      <c r="A31" s="14" t="s">
        <v>23</v>
      </c>
      <c r="B31" s="34">
        <v>9.5</v>
      </c>
      <c r="C31" s="35">
        <v>13</v>
      </c>
      <c r="D31" s="39">
        <v>13.442</v>
      </c>
    </row>
    <row r="32" spans="1:4" x14ac:dyDescent="0.2">
      <c r="A32" s="14" t="s">
        <v>24</v>
      </c>
      <c r="B32" s="27">
        <v>135.1</v>
      </c>
      <c r="C32" s="28">
        <v>115.3</v>
      </c>
      <c r="D32" s="36">
        <v>126.59</v>
      </c>
    </row>
    <row r="33" spans="1:4" x14ac:dyDescent="0.2">
      <c r="A33" s="14" t="s">
        <v>25</v>
      </c>
      <c r="B33" s="27">
        <v>141</v>
      </c>
      <c r="C33" s="28">
        <v>106</v>
      </c>
      <c r="D33" s="36">
        <v>114.727</v>
      </c>
    </row>
    <row r="34" spans="1:4" x14ac:dyDescent="0.2">
      <c r="A34" s="14" t="s">
        <v>26</v>
      </c>
      <c r="B34" s="27">
        <v>8.4</v>
      </c>
      <c r="C34" s="28">
        <v>10</v>
      </c>
      <c r="D34" s="36">
        <v>13.006</v>
      </c>
    </row>
    <row r="35" spans="1:4" x14ac:dyDescent="0.2">
      <c r="A35" s="14" t="s">
        <v>27</v>
      </c>
      <c r="B35" s="27">
        <v>0</v>
      </c>
      <c r="C35" s="28">
        <v>3.1</v>
      </c>
      <c r="D35" s="36">
        <v>5.5419999999999998</v>
      </c>
    </row>
    <row r="36" spans="1:4" x14ac:dyDescent="0.2">
      <c r="A36" s="3" t="s">
        <v>3</v>
      </c>
      <c r="B36" s="29"/>
      <c r="C36" s="13"/>
      <c r="D36" s="36"/>
    </row>
    <row r="37" spans="1:4" x14ac:dyDescent="0.2">
      <c r="A37" s="6" t="s">
        <v>28</v>
      </c>
      <c r="B37" s="27">
        <v>280.60000000000002</v>
      </c>
      <c r="C37" s="28">
        <v>161.4</v>
      </c>
      <c r="D37" s="36">
        <v>168.601</v>
      </c>
    </row>
    <row r="38" spans="1:4" x14ac:dyDescent="0.2">
      <c r="A38" s="6" t="s">
        <v>29</v>
      </c>
      <c r="B38" s="27">
        <v>13.6</v>
      </c>
      <c r="C38" s="28">
        <v>5.6</v>
      </c>
      <c r="D38" s="36">
        <v>5.827</v>
      </c>
    </row>
    <row r="39" spans="1:4" ht="24" x14ac:dyDescent="0.2">
      <c r="A39" s="23" t="s">
        <v>30</v>
      </c>
      <c r="B39" s="32">
        <v>0</v>
      </c>
      <c r="C39" s="33">
        <v>0</v>
      </c>
      <c r="D39" s="38">
        <v>0</v>
      </c>
    </row>
    <row r="40" spans="1:4" x14ac:dyDescent="0.2">
      <c r="A40" s="2"/>
      <c r="B40" s="2"/>
      <c r="C40" s="2"/>
      <c r="D40" s="2"/>
    </row>
    <row r="41" spans="1:4" x14ac:dyDescent="0.2">
      <c r="A41" s="24" t="s">
        <v>38</v>
      </c>
      <c r="B41" s="10"/>
      <c r="C41" s="2"/>
      <c r="D41" s="2"/>
    </row>
    <row r="42" spans="1:4" x14ac:dyDescent="0.2">
      <c r="A42" s="24" t="s">
        <v>39</v>
      </c>
      <c r="B42" s="10"/>
      <c r="C42" s="2"/>
      <c r="D42" s="2"/>
    </row>
    <row r="43" spans="1:4" x14ac:dyDescent="0.2">
      <c r="A43" s="2"/>
      <c r="B43" s="2"/>
      <c r="C43" s="2"/>
      <c r="D43" s="2"/>
    </row>
    <row r="44" spans="1:4" x14ac:dyDescent="0.2">
      <c r="A44" s="25" t="s">
        <v>31</v>
      </c>
      <c r="B44" s="2"/>
      <c r="C44" s="2"/>
      <c r="D44" s="2"/>
    </row>
  </sheetData>
  <customSheetViews>
    <customSheetView guid="{6FD52BB2-FE9F-4B12-AC90-58CF35BF9213}" scale="130">
      <pane ySplit="4" topLeftCell="A20" activePane="bottomLeft" state="frozen"/>
      <selection pane="bottomLeft" activeCell="G12" sqref="G12"/>
      <pageMargins left="0.31496062992125984" right="0.31496062992125984" top="0.74803149606299213" bottom="0.74803149606299213" header="0.31496062992125984" footer="0.31496062992125984"/>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0A089031-E044-448A-B3AC-98176180C6AA}" scale="130">
      <pane ySplit="4" topLeftCell="A23" activePane="bottomLeft" state="frozen"/>
      <selection pane="bottomLeft" activeCell="I28" sqref="I28"/>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8"/>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10"/>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5EE7ACC3-015E-4734-ABC1-639B79EB0200}" scale="130">
      <pane ySplit="4" topLeftCell="A20" activePane="bottomLeft" state="frozen"/>
      <selection pane="bottomLeft" activeCell="G12" sqref="G12"/>
      <pageMargins left="0.31496062992125984" right="0.31496062992125984" top="0.74803149606299213" bottom="0.74803149606299213" header="0.31496062992125984" footer="0.31496062992125984"/>
      <pageSetup paperSize="9" orientation="portrait" r:id="rId1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s>
  <phoneticPr fontId="18" type="noConversion"/>
  <hyperlinks>
    <hyperlink ref="A1" location="ftn1_9.2." tooltip="Нису укључени приливи по основу примљених кредита и зајмова и одливи по основу отплате примљених кредита и зајмова" display="9.2. Остварени приходи и расходи буџета општина и градова1)"/>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D2" location="'Листа табела'!A1" display="Листа табела"/>
  </hyperlinks>
  <pageMargins left="0.31496062992125984" right="0.31496062992125984" top="0.74803149606299213" bottom="0.74803149606299213" header="0.31496062992125984" footer="0.31496062992125984"/>
  <pageSetup paperSize="9" orientation="portrait" r:id="rId12"/>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130" zoomScaleNormal="130" workbookViewId="0">
      <pane ySplit="4" topLeftCell="A35" activePane="bottomLeft" state="frozen"/>
      <selection pane="bottomLeft" activeCell="A29" sqref="A29"/>
    </sheetView>
  </sheetViews>
  <sheetFormatPr defaultRowHeight="14.25" x14ac:dyDescent="0.2"/>
  <cols>
    <col min="1" max="1" width="47.5703125" style="1" customWidth="1"/>
    <col min="2" max="8" width="8.28515625" style="1" customWidth="1"/>
    <col min="9" max="16384" width="9.140625" style="1"/>
  </cols>
  <sheetData>
    <row r="1" spans="1:8" x14ac:dyDescent="0.2">
      <c r="A1" s="47" t="s">
        <v>92</v>
      </c>
      <c r="B1" s="2"/>
      <c r="C1" s="2"/>
      <c r="D1" s="2"/>
      <c r="E1" s="2"/>
    </row>
    <row r="2" spans="1:8" ht="15" thickBot="1" x14ac:dyDescent="0.25">
      <c r="A2" s="12" t="s">
        <v>37</v>
      </c>
      <c r="F2" s="15"/>
      <c r="G2" s="15"/>
      <c r="H2" s="15" t="s">
        <v>0</v>
      </c>
    </row>
    <row r="3" spans="1:8" ht="15" thickTop="1" x14ac:dyDescent="0.2">
      <c r="A3" s="56"/>
      <c r="B3" s="62" t="s">
        <v>1</v>
      </c>
      <c r="C3" s="63"/>
      <c r="D3" s="63"/>
      <c r="E3" s="63"/>
      <c r="F3" s="64"/>
      <c r="G3" s="64"/>
      <c r="H3" s="64"/>
    </row>
    <row r="4" spans="1:8" ht="27" customHeight="1" x14ac:dyDescent="0.2">
      <c r="A4" s="19"/>
      <c r="B4" s="8">
        <v>2011</v>
      </c>
      <c r="C4" s="8">
        <v>2012</v>
      </c>
      <c r="D4" s="8">
        <v>2013</v>
      </c>
      <c r="E4" s="8">
        <v>2014</v>
      </c>
      <c r="F4" s="9">
        <v>2015</v>
      </c>
      <c r="G4" s="9">
        <v>2016</v>
      </c>
      <c r="H4" s="9">
        <v>2017</v>
      </c>
    </row>
    <row r="5" spans="1:8" x14ac:dyDescent="0.2">
      <c r="A5" s="5" t="s">
        <v>2</v>
      </c>
      <c r="B5" s="27">
        <v>589.5</v>
      </c>
      <c r="C5" s="27">
        <v>567</v>
      </c>
      <c r="D5" s="27">
        <v>533.6</v>
      </c>
      <c r="E5" s="27">
        <v>538.6</v>
      </c>
      <c r="F5" s="27">
        <v>588.1</v>
      </c>
      <c r="G5" s="70">
        <f>+G7+G17+G23+G24</f>
        <v>607.30000000000007</v>
      </c>
      <c r="H5" s="70">
        <v>624.79999999999995</v>
      </c>
    </row>
    <row r="6" spans="1:8" x14ac:dyDescent="0.2">
      <c r="A6" s="7" t="s">
        <v>3</v>
      </c>
      <c r="B6" s="27"/>
      <c r="C6" s="27"/>
      <c r="D6" s="27"/>
      <c r="E6" s="27"/>
      <c r="F6" s="27"/>
      <c r="G6" s="70"/>
      <c r="H6" s="70"/>
    </row>
    <row r="7" spans="1:8" x14ac:dyDescent="0.2">
      <c r="A7" s="6" t="s">
        <v>4</v>
      </c>
      <c r="B7" s="27">
        <v>390.2</v>
      </c>
      <c r="C7" s="27">
        <v>372.7</v>
      </c>
      <c r="D7" s="27">
        <v>342.5</v>
      </c>
      <c r="E7" s="27">
        <v>344.7</v>
      </c>
      <c r="F7" s="27">
        <v>373.9</v>
      </c>
      <c r="G7" s="70">
        <v>380.7</v>
      </c>
      <c r="H7" s="70">
        <v>374.2</v>
      </c>
    </row>
    <row r="8" spans="1:8" x14ac:dyDescent="0.2">
      <c r="A8" s="14" t="s">
        <v>5</v>
      </c>
      <c r="B8" s="27">
        <v>81.400000000000006</v>
      </c>
      <c r="C8" s="27">
        <v>78</v>
      </c>
      <c r="D8" s="27">
        <v>84.8</v>
      </c>
      <c r="E8" s="27">
        <v>75.2</v>
      </c>
      <c r="F8" s="27">
        <v>78</v>
      </c>
      <c r="G8" s="70">
        <v>77.2</v>
      </c>
      <c r="H8" s="70">
        <v>83.3</v>
      </c>
    </row>
    <row r="9" spans="1:8" x14ac:dyDescent="0.2">
      <c r="A9" s="21" t="s">
        <v>6</v>
      </c>
      <c r="B9" s="27">
        <v>0</v>
      </c>
      <c r="C9" s="27">
        <v>0</v>
      </c>
      <c r="D9" s="27">
        <v>0</v>
      </c>
      <c r="E9" s="27">
        <v>0</v>
      </c>
      <c r="F9" s="27">
        <v>0</v>
      </c>
      <c r="G9" s="71">
        <v>0</v>
      </c>
      <c r="H9" s="71">
        <v>0</v>
      </c>
    </row>
    <row r="10" spans="1:8" x14ac:dyDescent="0.2">
      <c r="A10" s="21" t="s">
        <v>7</v>
      </c>
      <c r="B10" s="27">
        <v>0</v>
      </c>
      <c r="C10" s="27">
        <v>0</v>
      </c>
      <c r="D10" s="27">
        <v>0</v>
      </c>
      <c r="E10" s="27">
        <v>0</v>
      </c>
      <c r="F10" s="27">
        <v>0</v>
      </c>
      <c r="G10" s="71">
        <v>0</v>
      </c>
      <c r="H10" s="71">
        <v>0</v>
      </c>
    </row>
    <row r="11" spans="1:8" x14ac:dyDescent="0.2">
      <c r="A11" s="21" t="s">
        <v>8</v>
      </c>
      <c r="B11" s="27">
        <v>0</v>
      </c>
      <c r="C11" s="27">
        <v>0</v>
      </c>
      <c r="D11" s="27">
        <v>0</v>
      </c>
      <c r="E11" s="27">
        <v>0</v>
      </c>
      <c r="F11" s="27">
        <v>0</v>
      </c>
      <c r="G11" s="71">
        <v>0</v>
      </c>
      <c r="H11" s="71">
        <v>0</v>
      </c>
    </row>
    <row r="12" spans="1:8" x14ac:dyDescent="0.2">
      <c r="A12" s="21" t="s">
        <v>9</v>
      </c>
      <c r="B12" s="27">
        <v>61.1</v>
      </c>
      <c r="C12" s="27">
        <v>62.5</v>
      </c>
      <c r="D12" s="27">
        <v>60.6</v>
      </c>
      <c r="E12" s="27">
        <v>52.5</v>
      </c>
      <c r="F12" s="27">
        <v>54.9</v>
      </c>
      <c r="G12" s="70">
        <v>54.2</v>
      </c>
      <c r="H12" s="70">
        <v>58.3</v>
      </c>
    </row>
    <row r="13" spans="1:8" x14ac:dyDescent="0.2">
      <c r="A13" s="21" t="s">
        <v>10</v>
      </c>
      <c r="B13" s="27">
        <v>20.2</v>
      </c>
      <c r="C13" s="27">
        <v>15.5</v>
      </c>
      <c r="D13" s="27">
        <v>24.2</v>
      </c>
      <c r="E13" s="27">
        <v>22.7</v>
      </c>
      <c r="F13" s="27">
        <v>23.1</v>
      </c>
      <c r="G13" s="70">
        <v>23</v>
      </c>
      <c r="H13" s="70">
        <v>25</v>
      </c>
    </row>
    <row r="14" spans="1:8" x14ac:dyDescent="0.2">
      <c r="A14" s="48" t="s">
        <v>64</v>
      </c>
      <c r="B14" s="27">
        <v>308.5</v>
      </c>
      <c r="C14" s="27">
        <v>294.5</v>
      </c>
      <c r="D14" s="27">
        <v>257.5</v>
      </c>
      <c r="E14" s="27">
        <v>269.39999999999998</v>
      </c>
      <c r="F14" s="27">
        <v>295.7</v>
      </c>
      <c r="G14" s="70">
        <v>303.2</v>
      </c>
      <c r="H14" s="70">
        <v>290.7</v>
      </c>
    </row>
    <row r="15" spans="1:8" x14ac:dyDescent="0.2">
      <c r="A15" s="14" t="s">
        <v>11</v>
      </c>
      <c r="B15" s="27">
        <v>0.3</v>
      </c>
      <c r="C15" s="27">
        <v>0.2</v>
      </c>
      <c r="D15" s="27">
        <v>0.2</v>
      </c>
      <c r="E15" s="27">
        <v>0.1</v>
      </c>
      <c r="F15" s="27">
        <v>0.2</v>
      </c>
      <c r="G15" s="70">
        <v>0.3</v>
      </c>
      <c r="H15" s="70">
        <v>0.2</v>
      </c>
    </row>
    <row r="16" spans="1:8" x14ac:dyDescent="0.2">
      <c r="A16" s="3"/>
      <c r="B16" s="27"/>
      <c r="C16" s="27"/>
      <c r="D16" s="27"/>
      <c r="E16" s="27"/>
      <c r="F16" s="27"/>
      <c r="G16" s="70"/>
      <c r="H16" s="70"/>
    </row>
    <row r="17" spans="1:8" x14ac:dyDescent="0.2">
      <c r="A17" s="6" t="s">
        <v>12</v>
      </c>
      <c r="B17" s="27">
        <v>149.1</v>
      </c>
      <c r="C17" s="27">
        <v>151.4</v>
      </c>
      <c r="D17" s="27">
        <v>156.80000000000001</v>
      </c>
      <c r="E17" s="27">
        <v>149.6</v>
      </c>
      <c r="F17" s="27">
        <v>162.69999999999999</v>
      </c>
      <c r="G17" s="70">
        <v>173.7</v>
      </c>
      <c r="H17" s="70">
        <v>193.3</v>
      </c>
    </row>
    <row r="18" spans="1:8" ht="26.25" customHeight="1" x14ac:dyDescent="0.2">
      <c r="A18" s="42" t="s">
        <v>45</v>
      </c>
      <c r="B18" s="32">
        <v>16.2</v>
      </c>
      <c r="C18" s="32">
        <v>16.399999999999999</v>
      </c>
      <c r="D18" s="32">
        <v>16</v>
      </c>
      <c r="E18" s="32">
        <v>15.5</v>
      </c>
      <c r="F18" s="32">
        <v>18.2</v>
      </c>
      <c r="G18" s="72">
        <v>19.2</v>
      </c>
      <c r="H18" s="72">
        <v>23.5</v>
      </c>
    </row>
    <row r="19" spans="1:8" ht="15" customHeight="1" x14ac:dyDescent="0.2">
      <c r="A19" s="14" t="s">
        <v>14</v>
      </c>
      <c r="B19" s="27">
        <v>123.6</v>
      </c>
      <c r="C19" s="27">
        <v>128.1</v>
      </c>
      <c r="D19" s="27">
        <v>132</v>
      </c>
      <c r="E19" s="27">
        <v>125</v>
      </c>
      <c r="F19" s="27">
        <v>136.30000000000001</v>
      </c>
      <c r="G19" s="70">
        <v>146.4</v>
      </c>
      <c r="H19" s="70">
        <v>163.4</v>
      </c>
    </row>
    <row r="20" spans="1:8" x14ac:dyDescent="0.2">
      <c r="A20" s="14" t="s">
        <v>15</v>
      </c>
      <c r="B20" s="27">
        <v>1.1000000000000001</v>
      </c>
      <c r="C20" s="27">
        <v>0.5</v>
      </c>
      <c r="D20" s="27">
        <v>0.4</v>
      </c>
      <c r="E20" s="27">
        <v>0.4</v>
      </c>
      <c r="F20" s="27">
        <v>0.3</v>
      </c>
      <c r="G20" s="70">
        <v>0.32</v>
      </c>
      <c r="H20" s="70">
        <v>0.4</v>
      </c>
    </row>
    <row r="21" spans="1:8" x14ac:dyDescent="0.2">
      <c r="A21" s="14" t="s">
        <v>16</v>
      </c>
      <c r="B21" s="27">
        <v>8.1</v>
      </c>
      <c r="C21" s="27">
        <v>6.4</v>
      </c>
      <c r="D21" s="27">
        <v>8.4</v>
      </c>
      <c r="E21" s="27">
        <v>8.6999999999999993</v>
      </c>
      <c r="F21" s="27">
        <v>7.9</v>
      </c>
      <c r="G21" s="70">
        <v>7.8</v>
      </c>
      <c r="H21" s="70">
        <v>6</v>
      </c>
    </row>
    <row r="22" spans="1:8" x14ac:dyDescent="0.2">
      <c r="A22" s="7"/>
      <c r="B22" s="27"/>
      <c r="C22" s="27"/>
      <c r="D22" s="27"/>
      <c r="E22" s="27"/>
      <c r="F22" s="27"/>
      <c r="G22" s="70"/>
      <c r="H22" s="70"/>
    </row>
    <row r="23" spans="1:8" x14ac:dyDescent="0.2">
      <c r="A23" s="6" t="s">
        <v>47</v>
      </c>
      <c r="B23" s="27">
        <v>19.7</v>
      </c>
      <c r="C23" s="27">
        <v>9.1999999999999993</v>
      </c>
      <c r="D23" s="27">
        <v>11.2</v>
      </c>
      <c r="E23" s="27">
        <v>13.1</v>
      </c>
      <c r="F23" s="27">
        <v>13.1</v>
      </c>
      <c r="G23" s="70">
        <v>14.2</v>
      </c>
      <c r="H23" s="70">
        <v>11.4</v>
      </c>
    </row>
    <row r="24" spans="1:8" x14ac:dyDescent="0.2">
      <c r="A24" s="6" t="s">
        <v>48</v>
      </c>
      <c r="B24" s="27">
        <v>30.4</v>
      </c>
      <c r="C24" s="27">
        <v>33.700000000000003</v>
      </c>
      <c r="D24" s="27">
        <v>23.1</v>
      </c>
      <c r="E24" s="27">
        <v>31.2</v>
      </c>
      <c r="F24" s="27">
        <v>38.4</v>
      </c>
      <c r="G24" s="70">
        <v>38.700000000000003</v>
      </c>
      <c r="H24" s="70">
        <v>45.9</v>
      </c>
    </row>
    <row r="25" spans="1:8" x14ac:dyDescent="0.2">
      <c r="A25" s="6"/>
      <c r="B25" s="27"/>
      <c r="C25" s="27"/>
      <c r="D25" s="27"/>
      <c r="E25" s="27"/>
      <c r="F25" s="27"/>
      <c r="G25" s="70"/>
      <c r="H25" s="70"/>
    </row>
    <row r="26" spans="1:8" x14ac:dyDescent="0.2">
      <c r="A26" s="43" t="s">
        <v>49</v>
      </c>
      <c r="B26" s="27">
        <v>74.8</v>
      </c>
      <c r="C26" s="27">
        <v>106.6</v>
      </c>
      <c r="D26" s="27">
        <v>24.1</v>
      </c>
      <c r="E26" s="27">
        <v>52.7</v>
      </c>
      <c r="F26" s="27">
        <v>52.3</v>
      </c>
      <c r="G26" s="70">
        <v>66</v>
      </c>
      <c r="H26" s="70">
        <v>216.4</v>
      </c>
    </row>
    <row r="27" spans="1:8" x14ac:dyDescent="0.2">
      <c r="A27" s="42" t="s">
        <v>50</v>
      </c>
      <c r="B27" s="27">
        <v>12.3</v>
      </c>
      <c r="C27" s="27">
        <v>16.100000000000001</v>
      </c>
      <c r="D27" s="27">
        <v>15.3</v>
      </c>
      <c r="E27" s="27">
        <v>17.3</v>
      </c>
      <c r="F27" s="27">
        <v>18.7</v>
      </c>
      <c r="G27" s="70">
        <v>17.600000000000001</v>
      </c>
      <c r="H27" s="70">
        <v>16.100000000000001</v>
      </c>
    </row>
    <row r="28" spans="1:8" x14ac:dyDescent="0.2">
      <c r="A28" s="42" t="s">
        <v>51</v>
      </c>
      <c r="B28" s="27">
        <v>11.6</v>
      </c>
      <c r="C28" s="27">
        <v>7.4</v>
      </c>
      <c r="D28" s="27">
        <v>8.8000000000000007</v>
      </c>
      <c r="E28" s="27">
        <v>5.4</v>
      </c>
      <c r="F28" s="27">
        <v>4</v>
      </c>
      <c r="G28" s="70">
        <v>3.4</v>
      </c>
      <c r="H28" s="70">
        <v>3.8</v>
      </c>
    </row>
    <row r="29" spans="1:8" x14ac:dyDescent="0.2">
      <c r="A29" s="42" t="s">
        <v>52</v>
      </c>
      <c r="B29" s="27">
        <v>50.9</v>
      </c>
      <c r="C29" s="27">
        <v>83.1</v>
      </c>
      <c r="D29" s="27">
        <v>98.2</v>
      </c>
      <c r="E29" s="27">
        <v>30</v>
      </c>
      <c r="F29" s="27">
        <v>29.6</v>
      </c>
      <c r="G29" s="70">
        <v>45</v>
      </c>
      <c r="H29" s="70">
        <v>196.5</v>
      </c>
    </row>
    <row r="30" spans="1:8" x14ac:dyDescent="0.2">
      <c r="A30" s="6"/>
      <c r="B30" s="27"/>
      <c r="C30" s="27"/>
      <c r="D30" s="27"/>
      <c r="E30" s="27"/>
      <c r="F30" s="27"/>
      <c r="G30" s="70"/>
      <c r="H30" s="70"/>
    </row>
    <row r="31" spans="1:8" x14ac:dyDescent="0.2">
      <c r="A31" s="3" t="s">
        <v>20</v>
      </c>
      <c r="B31" s="27">
        <v>460.7</v>
      </c>
      <c r="C31" s="27">
        <v>491.9</v>
      </c>
      <c r="D31" s="27">
        <v>463.1</v>
      </c>
      <c r="E31" s="27">
        <v>470.5</v>
      </c>
      <c r="F31" s="27">
        <v>470</v>
      </c>
      <c r="G31" s="73">
        <f>+G33+G42</f>
        <v>501.31</v>
      </c>
      <c r="H31" s="73">
        <v>501.2</v>
      </c>
    </row>
    <row r="32" spans="1:8" x14ac:dyDescent="0.2">
      <c r="A32" s="3"/>
      <c r="B32" s="27"/>
      <c r="C32" s="27"/>
      <c r="D32" s="27"/>
      <c r="E32" s="27"/>
      <c r="F32" s="27"/>
      <c r="G32" s="70"/>
      <c r="H32" s="70"/>
    </row>
    <row r="33" spans="1:8" x14ac:dyDescent="0.2">
      <c r="A33" s="6" t="s">
        <v>59</v>
      </c>
      <c r="B33" s="27">
        <v>460.7</v>
      </c>
      <c r="C33" s="27">
        <v>491.9</v>
      </c>
      <c r="D33" s="27">
        <v>462.9</v>
      </c>
      <c r="E33" s="27">
        <v>469.9</v>
      </c>
      <c r="F33" s="27">
        <v>469.5</v>
      </c>
      <c r="G33" s="70">
        <v>499.6</v>
      </c>
      <c r="H33" s="70">
        <v>497.4</v>
      </c>
    </row>
    <row r="34" spans="1:8" x14ac:dyDescent="0.2">
      <c r="A34" s="42" t="s">
        <v>53</v>
      </c>
      <c r="B34" s="27">
        <v>177.5</v>
      </c>
      <c r="C34" s="27">
        <v>185.7</v>
      </c>
      <c r="D34" s="27">
        <v>188.5</v>
      </c>
      <c r="E34" s="27">
        <v>187.7</v>
      </c>
      <c r="F34" s="27">
        <v>190.4</v>
      </c>
      <c r="G34" s="70">
        <v>195.9</v>
      </c>
      <c r="H34" s="70">
        <v>200.2</v>
      </c>
    </row>
    <row r="35" spans="1:8" x14ac:dyDescent="0.2">
      <c r="A35" s="42" t="s">
        <v>54</v>
      </c>
      <c r="B35" s="27">
        <v>139.9</v>
      </c>
      <c r="C35" s="27">
        <v>149.30000000000001</v>
      </c>
      <c r="D35" s="27">
        <v>128.1</v>
      </c>
      <c r="E35" s="27">
        <v>134.30000000000001</v>
      </c>
      <c r="F35" s="27">
        <v>127.3</v>
      </c>
      <c r="G35" s="70">
        <v>139.30000000000001</v>
      </c>
      <c r="H35" s="70">
        <v>124.5</v>
      </c>
    </row>
    <row r="36" spans="1:8" x14ac:dyDescent="0.2">
      <c r="A36" s="42" t="s">
        <v>65</v>
      </c>
      <c r="B36" s="27">
        <v>15.4</v>
      </c>
      <c r="C36" s="27">
        <v>18.899999999999999</v>
      </c>
      <c r="D36" s="27">
        <v>20.8</v>
      </c>
      <c r="E36" s="27">
        <v>22.1</v>
      </c>
      <c r="F36" s="27">
        <v>20.2</v>
      </c>
      <c r="G36" s="70">
        <v>19</v>
      </c>
      <c r="H36" s="70">
        <v>18.399999999999999</v>
      </c>
    </row>
    <row r="37" spans="1:8" x14ac:dyDescent="0.2">
      <c r="A37" s="42" t="s">
        <v>56</v>
      </c>
      <c r="B37" s="27">
        <v>15.2</v>
      </c>
      <c r="C37" s="27">
        <v>17.600000000000001</v>
      </c>
      <c r="D37" s="27">
        <v>10.8</v>
      </c>
      <c r="E37" s="27">
        <v>10.3</v>
      </c>
      <c r="F37" s="27">
        <v>10.6</v>
      </c>
      <c r="G37" s="70">
        <v>12.9</v>
      </c>
      <c r="H37" s="70">
        <v>13.8</v>
      </c>
    </row>
    <row r="38" spans="1:8" x14ac:dyDescent="0.2">
      <c r="A38" s="42" t="s">
        <v>47</v>
      </c>
      <c r="B38" s="27">
        <v>63.4</v>
      </c>
      <c r="C38" s="27">
        <v>63.8</v>
      </c>
      <c r="D38" s="27">
        <v>49.7</v>
      </c>
      <c r="E38" s="27">
        <v>45.4</v>
      </c>
      <c r="F38" s="27">
        <v>48.6</v>
      </c>
      <c r="G38" s="70">
        <v>55.9</v>
      </c>
      <c r="H38" s="70">
        <v>55.5</v>
      </c>
    </row>
    <row r="39" spans="1:8" x14ac:dyDescent="0.2">
      <c r="A39" s="42" t="s">
        <v>66</v>
      </c>
      <c r="B39" s="27">
        <v>49.3</v>
      </c>
      <c r="C39" s="27">
        <v>56.6</v>
      </c>
      <c r="D39" s="27">
        <v>65</v>
      </c>
      <c r="E39" s="27">
        <v>70.099999999999994</v>
      </c>
      <c r="F39" s="27">
        <v>72.400000000000006</v>
      </c>
      <c r="G39" s="70">
        <v>76.599999999999994</v>
      </c>
      <c r="H39" s="70">
        <v>75.7</v>
      </c>
    </row>
    <row r="40" spans="1:8" x14ac:dyDescent="0.2">
      <c r="A40" s="42" t="s">
        <v>57</v>
      </c>
      <c r="B40" s="27">
        <v>0</v>
      </c>
      <c r="C40" s="27">
        <v>0</v>
      </c>
      <c r="D40" s="27">
        <v>0</v>
      </c>
      <c r="E40" s="27">
        <v>0</v>
      </c>
      <c r="F40" s="27">
        <v>0</v>
      </c>
      <c r="G40" s="70">
        <v>0</v>
      </c>
      <c r="H40" s="70">
        <v>9.3000000000000007</v>
      </c>
    </row>
    <row r="41" spans="1:8" x14ac:dyDescent="0.2">
      <c r="A41" s="14"/>
      <c r="B41" s="27"/>
      <c r="C41" s="27"/>
      <c r="D41" s="27"/>
      <c r="E41" s="27"/>
      <c r="F41" s="27"/>
      <c r="G41" s="70"/>
      <c r="H41" s="70"/>
    </row>
    <row r="42" spans="1:8" x14ac:dyDescent="0.2">
      <c r="A42" s="6" t="s">
        <v>48</v>
      </c>
      <c r="B42" s="27">
        <v>0</v>
      </c>
      <c r="C42" s="27">
        <v>0</v>
      </c>
      <c r="D42" s="27">
        <v>0.2</v>
      </c>
      <c r="E42" s="27">
        <v>0.6</v>
      </c>
      <c r="F42" s="27">
        <v>0.5</v>
      </c>
      <c r="G42" s="70">
        <v>1.71</v>
      </c>
      <c r="H42" s="70">
        <v>3.8</v>
      </c>
    </row>
    <row r="43" spans="1:8" x14ac:dyDescent="0.2">
      <c r="A43" s="6"/>
      <c r="B43" s="27"/>
      <c r="C43" s="27"/>
      <c r="D43" s="27"/>
      <c r="E43" s="27"/>
      <c r="F43" s="27"/>
      <c r="G43" s="70"/>
      <c r="H43" s="70"/>
    </row>
    <row r="44" spans="1:8" x14ac:dyDescent="0.2">
      <c r="A44" s="3" t="s">
        <v>58</v>
      </c>
      <c r="B44" s="27">
        <v>190.8</v>
      </c>
      <c r="C44" s="27">
        <v>224.2</v>
      </c>
      <c r="D44" s="27">
        <v>199</v>
      </c>
      <c r="E44" s="27">
        <v>147.1</v>
      </c>
      <c r="F44" s="27">
        <v>151.6</v>
      </c>
      <c r="G44" s="70">
        <v>192.5</v>
      </c>
      <c r="H44" s="70">
        <v>293</v>
      </c>
    </row>
    <row r="45" spans="1:8" x14ac:dyDescent="0.2">
      <c r="A45" s="42" t="s">
        <v>60</v>
      </c>
      <c r="B45" s="27">
        <v>140.19999999999999</v>
      </c>
      <c r="C45" s="27">
        <v>159.6</v>
      </c>
      <c r="D45" s="27">
        <v>87.4</v>
      </c>
      <c r="E45" s="27">
        <v>90</v>
      </c>
      <c r="F45" s="27">
        <v>91.9</v>
      </c>
      <c r="G45" s="70">
        <v>128.6</v>
      </c>
      <c r="H45" s="70">
        <v>106.9</v>
      </c>
    </row>
    <row r="46" spans="1:8" x14ac:dyDescent="0.2">
      <c r="A46" s="42" t="s">
        <v>61</v>
      </c>
      <c r="B46" s="27">
        <v>5.4</v>
      </c>
      <c r="C46" s="27">
        <v>2.7</v>
      </c>
      <c r="D46" s="27">
        <v>15.4</v>
      </c>
      <c r="E46" s="27">
        <v>2.2999999999999998</v>
      </c>
      <c r="F46" s="27">
        <v>1.6</v>
      </c>
      <c r="G46" s="70">
        <v>1.54</v>
      </c>
      <c r="H46" s="70">
        <v>17.8</v>
      </c>
    </row>
    <row r="47" spans="1:8" x14ac:dyDescent="0.2">
      <c r="A47" s="42" t="s">
        <v>62</v>
      </c>
      <c r="B47" s="27">
        <v>45.2</v>
      </c>
      <c r="C47" s="27">
        <v>61.9</v>
      </c>
      <c r="D47" s="27">
        <v>96.2</v>
      </c>
      <c r="E47" s="27">
        <v>54.8</v>
      </c>
      <c r="F47" s="27">
        <v>58.1</v>
      </c>
      <c r="G47" s="70">
        <v>62.4</v>
      </c>
      <c r="H47" s="70">
        <v>168.3</v>
      </c>
    </row>
    <row r="48" spans="1:8" x14ac:dyDescent="0.2">
      <c r="A48" s="2"/>
      <c r="B48" s="2"/>
      <c r="C48" s="2"/>
      <c r="D48" s="2"/>
      <c r="E48" s="2"/>
    </row>
    <row r="49" spans="1:5" x14ac:dyDescent="0.2">
      <c r="A49" s="24"/>
      <c r="B49" s="10"/>
      <c r="C49" s="10"/>
      <c r="D49" s="10"/>
      <c r="E49" s="10"/>
    </row>
    <row r="50" spans="1:5" x14ac:dyDescent="0.2">
      <c r="A50" s="24" t="s">
        <v>67</v>
      </c>
      <c r="B50" s="10"/>
      <c r="C50" s="10"/>
      <c r="D50" s="10"/>
      <c r="E50" s="10"/>
    </row>
    <row r="51" spans="1:5" x14ac:dyDescent="0.2">
      <c r="A51" s="2"/>
      <c r="B51" s="2"/>
      <c r="C51" s="2"/>
      <c r="D51" s="2"/>
      <c r="E51" s="2"/>
    </row>
    <row r="52" spans="1:5" x14ac:dyDescent="0.2">
      <c r="A52" s="25" t="s">
        <v>31</v>
      </c>
      <c r="B52" s="2"/>
      <c r="C52" s="2"/>
      <c r="D52" s="2"/>
      <c r="E52" s="2"/>
    </row>
  </sheetData>
  <customSheetViews>
    <customSheetView guid="{6FD52BB2-FE9F-4B12-AC90-58CF35BF9213}" scale="130">
      <pane ySplit="4" topLeftCell="A5" activePane="bottomLeft" state="frozen"/>
      <selection pane="bottomLeft" activeCell="H17" sqref="H17"/>
      <pageMargins left="0.15748031496062992" right="0.15748031496062992" top="0.55118110236220474" bottom="0.55118110236220474" header="0.19685039370078741" footer="0.19685039370078741"/>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0A089031-E044-448A-B3AC-98176180C6AA}" scale="130">
      <pane ySplit="4" topLeftCell="A35" activePane="bottomLeft" state="frozen"/>
      <selection pane="bottomLeft" activeCell="G17" sqref="G17:G47"/>
      <pageMargins left="0.15748031496062992" right="0.15748031496062992" top="0.55118110236220474" bottom="0.55118110236220474" header="0.19685039370078741" footer="0.19685039370078741"/>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3" topLeftCell="A4" activePane="bottomLeft" state="frozen"/>
      <selection pane="bottomLeft" activeCell="A2" sqref="A2"/>
      <pageMargins left="0.15748031496062992" right="0.15748031496062992"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1D55346-8269-49E7-B79E-EBC51FAF56D6}" scale="130">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6"/>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3" topLeftCell="A4" activePane="bottomLeft" state="frozen"/>
      <selection pane="bottomLeft" activeCell="G8" sqref="G8"/>
      <pageMargins left="0.15748031496062992" right="0.15748031496062992" top="0.74803149606299213" bottom="0.74803149606299213" header="0.31496062992125984" footer="0.31496062992125984"/>
      <pageSetup paperSize="9" orientation="portrait" r:id="rId7"/>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5EE7ACC3-015E-4734-ABC1-639B79EB0200}" scale="130">
      <pane ySplit="4" topLeftCell="A5" activePane="bottomLeft" state="frozen"/>
      <selection pane="bottomLeft" activeCell="H17" sqref="H17"/>
      <pageMargins left="0.15748031496062992" right="0.15748031496062992" top="0.55118110236220474" bottom="0.55118110236220474" header="0.19685039370078741" footer="0.19685039370078741"/>
      <pageSetup paperSize="9" orientation="portrait" r:id="rId8"/>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s>
  <hyperlinks>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H2" location="'Листа табела'!A1" display="Листа табела"/>
  </hyperlinks>
  <pageMargins left="0.15748031496062992" right="0.15748031496062992" top="0.55118110236220474" bottom="0.55118110236220474" header="0.19685039370078741" footer="0.19685039370078741"/>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130" zoomScaleNormal="130" workbookViewId="0">
      <selection activeCell="A17" sqref="A17:K17"/>
    </sheetView>
  </sheetViews>
  <sheetFormatPr defaultRowHeight="14.25" x14ac:dyDescent="0.2"/>
  <cols>
    <col min="1" max="1" width="38.28515625" style="1" customWidth="1"/>
    <col min="2" max="8" width="7.85546875" style="1" customWidth="1"/>
    <col min="9" max="10" width="7.85546875" style="4" customWidth="1"/>
    <col min="11" max="11" width="8.42578125" style="1" customWidth="1"/>
    <col min="12" max="16384" width="9.140625" style="1"/>
  </cols>
  <sheetData>
    <row r="1" spans="1:14" x14ac:dyDescent="0.2">
      <c r="A1" s="11" t="s">
        <v>100</v>
      </c>
      <c r="B1" s="2"/>
      <c r="C1" s="2"/>
      <c r="D1" s="2"/>
      <c r="E1" s="2"/>
      <c r="F1" s="2"/>
      <c r="G1" s="2"/>
      <c r="H1" s="2"/>
    </row>
    <row r="2" spans="1:14" ht="15" thickBot="1" x14ac:dyDescent="0.25">
      <c r="A2" s="12" t="s">
        <v>40</v>
      </c>
      <c r="B2" s="2"/>
      <c r="C2" s="2"/>
      <c r="D2" s="2"/>
      <c r="E2" s="2"/>
      <c r="F2" s="2"/>
      <c r="G2" s="2"/>
      <c r="H2" s="2"/>
      <c r="K2" s="15" t="s">
        <v>0</v>
      </c>
    </row>
    <row r="3" spans="1:14" ht="18" customHeight="1" thickTop="1" x14ac:dyDescent="0.2">
      <c r="A3" s="20"/>
      <c r="B3" s="54" t="s">
        <v>1</v>
      </c>
      <c r="C3" s="55"/>
      <c r="D3" s="55"/>
      <c r="E3" s="55"/>
      <c r="F3" s="55"/>
      <c r="G3" s="55"/>
      <c r="H3" s="55"/>
      <c r="I3" s="55"/>
      <c r="J3" s="55"/>
      <c r="K3" s="55"/>
    </row>
    <row r="4" spans="1:14" ht="18" customHeight="1" x14ac:dyDescent="0.2">
      <c r="A4" s="19"/>
      <c r="B4" s="8">
        <v>2008</v>
      </c>
      <c r="C4" s="9">
        <v>2009</v>
      </c>
      <c r="D4" s="9">
        <v>2010</v>
      </c>
      <c r="E4" s="9">
        <v>2011</v>
      </c>
      <c r="F4" s="9">
        <v>2012</v>
      </c>
      <c r="G4" s="9">
        <v>2013</v>
      </c>
      <c r="H4" s="9">
        <v>2014</v>
      </c>
      <c r="I4" s="9">
        <v>2015</v>
      </c>
      <c r="J4" s="9">
        <v>2016</v>
      </c>
      <c r="K4" s="9">
        <v>2017</v>
      </c>
    </row>
    <row r="5" spans="1:14" ht="45.75" customHeight="1" x14ac:dyDescent="0.2">
      <c r="A5" s="117" t="s">
        <v>102</v>
      </c>
      <c r="B5" s="120">
        <v>1273.0999999999999</v>
      </c>
      <c r="C5" s="120">
        <v>1375.1</v>
      </c>
      <c r="D5" s="120">
        <v>1490.4</v>
      </c>
      <c r="E5" s="120">
        <v>1573.5</v>
      </c>
      <c r="F5" s="120">
        <v>1569.1</v>
      </c>
      <c r="G5" s="120">
        <v>1619.4</v>
      </c>
      <c r="H5" s="120">
        <v>1678.9</v>
      </c>
      <c r="I5" s="120">
        <v>1709.3</v>
      </c>
      <c r="J5" s="120">
        <v>737.2</v>
      </c>
      <c r="K5" s="120">
        <f>+K7+K8+K9</f>
        <v>819.79733799999997</v>
      </c>
    </row>
    <row r="6" spans="1:14" ht="20.25" customHeight="1" x14ac:dyDescent="0.2">
      <c r="A6" s="116" t="s">
        <v>101</v>
      </c>
      <c r="B6" s="67">
        <v>777.5</v>
      </c>
      <c r="C6" s="67">
        <v>803.6</v>
      </c>
      <c r="D6" s="67">
        <v>924.4</v>
      </c>
      <c r="E6" s="67">
        <v>926.8</v>
      </c>
      <c r="F6" s="67">
        <v>875.9</v>
      </c>
      <c r="G6" s="67">
        <v>895.7</v>
      </c>
      <c r="H6" s="67">
        <v>936.6</v>
      </c>
      <c r="I6" s="67">
        <v>955.1</v>
      </c>
      <c r="J6" s="74" t="s">
        <v>72</v>
      </c>
      <c r="K6" s="74" t="s">
        <v>72</v>
      </c>
      <c r="N6" s="80"/>
    </row>
    <row r="7" spans="1:14" ht="17.100000000000001" customHeight="1" x14ac:dyDescent="0.2">
      <c r="A7" s="44" t="s">
        <v>32</v>
      </c>
      <c r="B7" s="67">
        <v>418.4</v>
      </c>
      <c r="C7" s="67">
        <v>488.1</v>
      </c>
      <c r="D7" s="67">
        <v>486</v>
      </c>
      <c r="E7" s="67">
        <v>548.70000000000005</v>
      </c>
      <c r="F7" s="67">
        <v>555</v>
      </c>
      <c r="G7" s="67">
        <v>570.5</v>
      </c>
      <c r="H7" s="67">
        <v>577.5</v>
      </c>
      <c r="I7" s="67">
        <v>589.70000000000005</v>
      </c>
      <c r="J7" s="67">
        <v>582.9</v>
      </c>
      <c r="K7" s="67">
        <f>610.21034+0.003472+17.288083+17.2+7.585566+0.944682</f>
        <v>653.23214299999995</v>
      </c>
      <c r="N7" s="80"/>
    </row>
    <row r="8" spans="1:14" ht="17.100000000000001" customHeight="1" x14ac:dyDescent="0.2">
      <c r="A8" s="44" t="s">
        <v>33</v>
      </c>
      <c r="B8" s="67">
        <v>48.3</v>
      </c>
      <c r="C8" s="67">
        <v>50.2</v>
      </c>
      <c r="D8" s="67">
        <v>50.2</v>
      </c>
      <c r="E8" s="67">
        <v>58.3</v>
      </c>
      <c r="F8" s="67">
        <v>58.1</v>
      </c>
      <c r="G8" s="67">
        <v>57.1</v>
      </c>
      <c r="H8" s="67">
        <v>57.9</v>
      </c>
      <c r="I8" s="67">
        <v>59.4</v>
      </c>
      <c r="J8" s="67">
        <v>60.1</v>
      </c>
      <c r="K8" s="67">
        <f>63.367351+0.056924+1.665874</f>
        <v>65.090148999999997</v>
      </c>
      <c r="N8" s="80"/>
    </row>
    <row r="9" spans="1:14" ht="17.100000000000001" customHeight="1" x14ac:dyDescent="0.2">
      <c r="A9" s="44" t="s">
        <v>34</v>
      </c>
      <c r="B9" s="67">
        <v>28.9</v>
      </c>
      <c r="C9" s="67">
        <v>33.200000000000003</v>
      </c>
      <c r="D9" s="67">
        <v>29.8</v>
      </c>
      <c r="E9" s="67">
        <v>39.700000000000003</v>
      </c>
      <c r="F9" s="67">
        <v>80.099999999999994</v>
      </c>
      <c r="G9" s="67">
        <v>96.1</v>
      </c>
      <c r="H9" s="67">
        <v>106.9</v>
      </c>
      <c r="I9" s="67">
        <v>105.1</v>
      </c>
      <c r="J9" s="67">
        <v>94.2</v>
      </c>
      <c r="K9" s="67">
        <f>101.344448+0.035088+0.09551</f>
        <v>101.47504600000001</v>
      </c>
      <c r="N9" s="80"/>
    </row>
    <row r="10" spans="1:14" ht="17.100000000000001" customHeight="1" x14ac:dyDescent="0.2">
      <c r="A10" s="112" t="s">
        <v>3</v>
      </c>
      <c r="B10" s="111"/>
      <c r="C10" s="111"/>
      <c r="D10" s="111"/>
      <c r="E10" s="111"/>
      <c r="F10" s="111"/>
      <c r="G10" s="111"/>
      <c r="H10" s="111"/>
      <c r="I10" s="111"/>
      <c r="J10" s="111"/>
      <c r="K10" s="111"/>
      <c r="N10" s="80"/>
    </row>
    <row r="11" spans="1:14" s="119" customFormat="1" ht="41.25" customHeight="1" x14ac:dyDescent="0.2">
      <c r="A11" s="118" t="s">
        <v>103</v>
      </c>
      <c r="B11" s="121">
        <v>1398.6</v>
      </c>
      <c r="C11" s="121">
        <v>1534.2</v>
      </c>
      <c r="D11" s="121">
        <v>1554.3</v>
      </c>
      <c r="E11" s="121">
        <v>1561.6</v>
      </c>
      <c r="F11" s="121">
        <v>1616.1</v>
      </c>
      <c r="G11" s="121">
        <v>1656.9</v>
      </c>
      <c r="H11" s="121">
        <v>1720.7</v>
      </c>
      <c r="I11" s="121">
        <v>1772.6</v>
      </c>
      <c r="J11" s="121">
        <v>769.6</v>
      </c>
      <c r="K11" s="121">
        <f>K13+K14+K15</f>
        <v>798.007113</v>
      </c>
      <c r="N11" s="80"/>
    </row>
    <row r="12" spans="1:14" ht="17.100000000000001" customHeight="1" x14ac:dyDescent="0.2">
      <c r="A12" s="44" t="s">
        <v>101</v>
      </c>
      <c r="B12" s="67">
        <v>820.7</v>
      </c>
      <c r="C12" s="67">
        <v>917.4</v>
      </c>
      <c r="D12" s="67">
        <v>917</v>
      </c>
      <c r="E12" s="67">
        <v>916</v>
      </c>
      <c r="F12" s="67">
        <v>902.8</v>
      </c>
      <c r="G12" s="67">
        <v>920.4</v>
      </c>
      <c r="H12" s="67">
        <v>970.8</v>
      </c>
      <c r="I12" s="67">
        <v>1009.9</v>
      </c>
      <c r="J12" s="74" t="s">
        <v>72</v>
      </c>
      <c r="K12" s="74" t="s">
        <v>72</v>
      </c>
      <c r="N12" s="80"/>
    </row>
    <row r="13" spans="1:14" ht="17.100000000000001" customHeight="1" x14ac:dyDescent="0.2">
      <c r="A13" s="44" t="s">
        <v>32</v>
      </c>
      <c r="B13" s="67">
        <v>498.1</v>
      </c>
      <c r="C13" s="67">
        <v>512.9</v>
      </c>
      <c r="D13" s="67">
        <v>539.20000000000005</v>
      </c>
      <c r="E13" s="67">
        <v>555.79999999999995</v>
      </c>
      <c r="F13" s="67">
        <v>584.20000000000005</v>
      </c>
      <c r="G13" s="67">
        <v>580</v>
      </c>
      <c r="H13" s="67">
        <v>587.9</v>
      </c>
      <c r="I13" s="67">
        <v>609.9</v>
      </c>
      <c r="J13" s="67">
        <v>622.29999999999995</v>
      </c>
      <c r="K13" s="67">
        <f>594.306367+20.380666+26.613352+2.538279</f>
        <v>643.83866399999999</v>
      </c>
      <c r="N13" s="80"/>
    </row>
    <row r="14" spans="1:14" ht="17.100000000000001" customHeight="1" x14ac:dyDescent="0.2">
      <c r="A14" s="44" t="s">
        <v>33</v>
      </c>
      <c r="B14" s="67">
        <v>50.9</v>
      </c>
      <c r="C14" s="67">
        <v>66.8</v>
      </c>
      <c r="D14" s="67">
        <v>68.400000000000006</v>
      </c>
      <c r="E14" s="67">
        <v>59.8</v>
      </c>
      <c r="F14" s="67">
        <v>58.2</v>
      </c>
      <c r="G14" s="67">
        <v>57.6</v>
      </c>
      <c r="H14" s="67">
        <v>58.4</v>
      </c>
      <c r="I14" s="67">
        <v>57.2</v>
      </c>
      <c r="J14" s="67">
        <v>57.6</v>
      </c>
      <c r="K14" s="67">
        <f>53.577305+0.515291+3.656881+0.739927</f>
        <v>58.489404</v>
      </c>
      <c r="N14" s="80"/>
    </row>
    <row r="15" spans="1:14" ht="17.100000000000001" customHeight="1" x14ac:dyDescent="0.2">
      <c r="A15" s="44" t="s">
        <v>34</v>
      </c>
      <c r="B15" s="67">
        <v>28.9</v>
      </c>
      <c r="C15" s="67">
        <v>37.1</v>
      </c>
      <c r="D15" s="67">
        <v>29.7</v>
      </c>
      <c r="E15" s="67">
        <v>30</v>
      </c>
      <c r="F15" s="67">
        <v>70.900000000000006</v>
      </c>
      <c r="G15" s="67">
        <v>98.9</v>
      </c>
      <c r="H15" s="67">
        <v>103.6</v>
      </c>
      <c r="I15" s="67">
        <v>95.6</v>
      </c>
      <c r="J15" s="67">
        <v>89.7</v>
      </c>
      <c r="K15" s="67">
        <f>93.629265+0.5981+1.45168</f>
        <v>95.679045000000002</v>
      </c>
      <c r="N15" s="80"/>
    </row>
    <row r="16" spans="1:14" x14ac:dyDescent="0.2">
      <c r="A16" s="113"/>
      <c r="B16" s="113"/>
      <c r="C16" s="113"/>
      <c r="D16" s="113"/>
      <c r="E16" s="113"/>
      <c r="F16" s="113"/>
      <c r="G16" s="113"/>
      <c r="H16" s="113"/>
      <c r="I16" s="114"/>
      <c r="J16" s="114"/>
      <c r="K16" s="115"/>
      <c r="N16" s="80"/>
    </row>
    <row r="17" spans="1:14" ht="35.25" customHeight="1" x14ac:dyDescent="0.2">
      <c r="A17" s="126" t="s">
        <v>105</v>
      </c>
      <c r="B17" s="126"/>
      <c r="C17" s="126"/>
      <c r="D17" s="126"/>
      <c r="E17" s="126"/>
      <c r="F17" s="126"/>
      <c r="G17" s="126"/>
      <c r="H17" s="126"/>
      <c r="I17" s="126"/>
      <c r="J17" s="126"/>
      <c r="K17" s="126"/>
      <c r="N17" s="80"/>
    </row>
    <row r="18" spans="1:14" ht="15" customHeight="1" x14ac:dyDescent="0.2">
      <c r="A18" s="127" t="s">
        <v>99</v>
      </c>
      <c r="B18" s="127"/>
      <c r="C18" s="127"/>
      <c r="D18" s="127"/>
      <c r="E18" s="127"/>
      <c r="F18" s="127"/>
      <c r="G18" s="127"/>
      <c r="H18" s="127"/>
      <c r="I18" s="127"/>
      <c r="J18" s="127"/>
      <c r="K18" s="127"/>
      <c r="N18" s="80"/>
    </row>
    <row r="19" spans="1:14" x14ac:dyDescent="0.2">
      <c r="A19" s="2"/>
    </row>
    <row r="20" spans="1:14" x14ac:dyDescent="0.2">
      <c r="A20" s="25" t="s">
        <v>31</v>
      </c>
    </row>
  </sheetData>
  <customSheetViews>
    <customSheetView guid="{6FD52BB2-FE9F-4B12-AC90-58CF35BF9213}"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0A089031-E044-448A-B3AC-98176180C6AA}" scale="130">
      <selection activeCell="A19" sqref="A19"/>
      <pageMargins left="0.31496062992125984" right="0.31496062992125984" top="0.74803149606299213" bottom="0.74803149606299213" header="0.31496062992125984" footer="0.31496062992125984"/>
      <pageSetup paperSize="9" orientation="landscape" r:id="rId2"/>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selection activeCell="L2" sqref="L2"/>
      <pageMargins left="0.31496062992125984" right="0.31496062992125984" top="0.74803149606299213" bottom="0.74803149606299213" header="0.31496062992125984" footer="0.31496062992125984"/>
      <pageSetup paperSize="9" orientation="landscape"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selection activeCell="A2" sqref="A2"/>
      <pageMargins left="0.31496062992125984" right="0.31496062992125984" top="0.74803149606299213" bottom="0.74803149606299213" header="0.31496062992125984" footer="0.31496062992125984"/>
      <pageSetup paperSize="9" orientation="landscape"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selection activeCell="L2" sqref="L2"/>
      <pageMargins left="0.31496062992125984" right="0.31496062992125984" top="0.74803149606299213" bottom="0.74803149606299213" header="0.31496062992125984" footer="0.31496062992125984"/>
      <pageSetup paperSize="9" orientation="landscape"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8"/>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selection activeCell="L2" sqref="L2"/>
      <pageMargins left="0.31496062992125984" right="0.31496062992125984" top="0.74803149606299213" bottom="0.74803149606299213" header="0.31496062992125984" footer="0.31496062992125984"/>
      <pageSetup paperSize="9" orientation="landscape"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selection activeCell="E17" sqref="E17"/>
      <pageMargins left="0.31496062992125984" right="0.31496062992125984" top="0.74803149606299213" bottom="0.74803149606299213" header="0.31496062992125984" footer="0.31496062992125984"/>
      <pageSetup paperSize="9" orientation="landscape" r:id="rId10"/>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5EE7ACC3-015E-4734-ABC1-639B79EB0200}" scale="130">
      <selection activeCell="K2" sqref="K2"/>
      <pageMargins left="0.31496062992125984" right="0.31496062992125984" top="0.74803149606299213" bottom="0.74803149606299213" header="0.31496062992125984" footer="0.31496062992125984"/>
      <pageSetup paperSize="9" orientation="landscape" r:id="rId1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s>
  <mergeCells count="2">
    <mergeCell ref="A17:K17"/>
    <mergeCell ref="A18:K18"/>
  </mergeCells>
  <phoneticPr fontId="18" type="noConversion"/>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12"/>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Листа табела</vt:lpstr>
      <vt:lpstr>9.1.</vt:lpstr>
      <vt:lpstr>9.2.</vt:lpstr>
      <vt:lpstr>9.3.</vt:lpstr>
      <vt:lpstr>9.4.</vt:lpstr>
      <vt:lpstr>9.5.</vt:lpstr>
      <vt:lpstr>9.6.</vt:lpstr>
      <vt:lpstr>'9.2.'!ftn1_9.1.</vt:lpstr>
      <vt:lpstr>ftn1_9.1.</vt:lpstr>
      <vt:lpstr>'9.5.'!ftn1_9.2.</vt:lpstr>
      <vt:lpstr>ftn1_9.2.</vt:lpstr>
      <vt:lpstr>'9.2.'!ftn2_9.1.</vt:lpstr>
      <vt:lpstr>ftn2_9.1.</vt:lpstr>
      <vt:lpstr>'9.5.'!ftn2_9.2.</vt:lpstr>
      <vt:lpstr>ftn2_9.2.</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2017-11-13T13:44:30Z</cp:lastPrinted>
  <dcterms:created xsi:type="dcterms:W3CDTF">2011-02-04T09:21:42Z</dcterms:created>
  <dcterms:modified xsi:type="dcterms:W3CDTF">2018-11-30T06:50:26Z</dcterms:modified>
</cp:coreProperties>
</file>