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440" windowHeight="12855" tabRatio="787"/>
  </bookViews>
  <sheets>
    <sheet name="Листа табела" sheetId="1" r:id="rId1"/>
    <sheet name="9.1." sheetId="2" r:id="rId2"/>
    <sheet name="9.2." sheetId="3" r:id="rId3"/>
    <sheet name="9.3." sheetId="4" r:id="rId4"/>
    <sheet name="9.4." sheetId="5" r:id="rId5"/>
    <sheet name="9.5." sheetId="6" r:id="rId6"/>
  </sheets>
  <definedNames>
    <definedName name="ftn1_9.1." localSheetId="2">'9.2.'!$A$51</definedName>
    <definedName name="ftn1_9.1.">'9.1.'!$A$41</definedName>
    <definedName name="ftn1_9.2." localSheetId="4">'9.4.'!$A$49</definedName>
    <definedName name="ftn1_9.2.">'9.3.'!$A$41</definedName>
    <definedName name="ftn2_9.1." localSheetId="2">'9.2.'!$A$52</definedName>
    <definedName name="ftn2_9.1.">'9.1.'!$A$42</definedName>
    <definedName name="ftn2_9.2." localSheetId="4">'9.4.'!$A$50</definedName>
    <definedName name="ftn2_9.2.">'9.3.'!$A$42</definedName>
    <definedName name="Lista_tabela">'Листа табела'!$A$1</definedName>
  </definedNames>
  <calcPr calcId="125725"/>
  <customWorkbookViews>
    <customWorkbookView name="RSIS - Personal View" guid="{0A089031-E044-448A-B3AC-98176180C6AA}" mergeInterval="0" personalView="1" maximized="1" xWindow="1" yWindow="1" windowWidth="1916" windowHeight="804" tabRatio="787" activeSheetId="6"/>
    <customWorkbookView name="Borislav Savic - Personal View" guid="{2CC115F7-EFF9-47FA-90D9-836180EDBD25}" mergeInterval="0" personalView="1" maximized="1" windowWidth="1554" windowHeight="626" tabRatio="787" activeSheetId="3"/>
    <customWorkbookView name="Tanja Savija - Personal View" guid="{A5DA1AA6-BBE8-4B37-9307-A3E21A6472DA}" mergeInterval="0" personalView="1" maximized="1" windowWidth="1916" windowHeight="855" tabRatio="787" activeSheetId="6"/>
    <customWorkbookView name="zecal - Personal View" guid="{343BB58D-21D5-4BBC-8230-0DF52418D556}" mergeInterval="0" personalView="1" maximized="1" xWindow="1" yWindow="1" windowWidth="1893" windowHeight="783" tabRatio="787" activeSheetId="1"/>
    <customWorkbookView name="latincicra - Personal View" guid="{0E0F3E5E-FF05-4F9A-A553-8C788B3942D1}" mergeInterval="0" personalView="1" maximized="1" xWindow="1" yWindow="1" windowWidth="1276" windowHeight="804" tabRatio="787" activeSheetId="4"/>
    <customWorkbookView name="sibinovicvl - Personal View" guid="{CC4A2206-FAF7-4506-8D37-D38AA7B85C36}" mergeInterval="0" personalView="1" maximized="1" xWindow="1" yWindow="1" windowWidth="1276" windowHeight="804" tabRatio="787" activeSheetId="2"/>
    <customWorkbookView name="aleksandra - Personal View" guid="{82F0BF9F-838D-4358-82A6-BC209B1E0F1C}" mergeInterval="0" personalView="1" maximized="1" windowWidth="1020" windowHeight="569" tabRatio="787" activeSheetId="4"/>
    <customWorkbookView name="Radmila Milicevic - Personal View" guid="{01D55346-8269-49E7-B79E-EBC51FAF56D6}" mergeInterval="0" personalView="1" maximized="1" windowWidth="1551" windowHeight="575" tabRatio="787" activeSheetId="3" showComments="commIndAndComment"/>
    <customWorkbookView name="Maja Skrbic - Personal View" guid="{0D17EE3A-A723-4128-A57D-F6AA8D7B75A6}" mergeInterval="0" personalView="1" maximized="1" windowWidth="1276" windowHeight="759" tabRatio="787" activeSheetId="3"/>
  </customWorkbookViews>
</workbook>
</file>

<file path=xl/calcChain.xml><?xml version="1.0" encoding="utf-8"?>
<calcChain xmlns="http://schemas.openxmlformats.org/spreadsheetml/2006/main">
  <c r="G31" i="5"/>
  <c r="G5"/>
  <c r="G47" i="3" l="1"/>
  <c r="G36"/>
  <c r="G35"/>
  <c r="G37"/>
  <c r="G44"/>
  <c r="G32" s="1"/>
  <c r="G40"/>
  <c r="G39"/>
  <c r="F35" l="1"/>
  <c r="F36"/>
  <c r="F40"/>
  <c r="F47"/>
</calcChain>
</file>

<file path=xl/sharedStrings.xml><?xml version="1.0" encoding="utf-8"?>
<sst xmlns="http://schemas.openxmlformats.org/spreadsheetml/2006/main" count="195" uniqueCount="88">
  <si>
    <t>Листа табела</t>
  </si>
  <si>
    <t>Остварење</t>
  </si>
  <si>
    <t>ПРИХОДИ</t>
  </si>
  <si>
    <t xml:space="preserve"> </t>
  </si>
  <si>
    <t>Порески приходи</t>
  </si>
  <si>
    <t>Директни порези</t>
  </si>
  <si>
    <t>Порез на доходак</t>
  </si>
  <si>
    <t>Порез на добит</t>
  </si>
  <si>
    <t>Порез на приходе капиталних добитака</t>
  </si>
  <si>
    <t>Порези на лична примања</t>
  </si>
  <si>
    <t>Порези на имовину</t>
  </si>
  <si>
    <t>Остали порези</t>
  </si>
  <si>
    <t>Непорески приходи</t>
  </si>
  <si>
    <t>Приходи од предузетничкe активности</t>
  </si>
  <si>
    <t>Накнаде и таксе</t>
  </si>
  <si>
    <t>Новчане казне</t>
  </si>
  <si>
    <t>Остали непорески приходи</t>
  </si>
  <si>
    <t>Капитални добици</t>
  </si>
  <si>
    <t>Текуће и капиталне помоћи</t>
  </si>
  <si>
    <t>Примљене отплате датих зајмова</t>
  </si>
  <si>
    <t>РАСХОДИ</t>
  </si>
  <si>
    <t>Текући трошкови</t>
  </si>
  <si>
    <t>Плате и накнаде запослених</t>
  </si>
  <si>
    <t>Порези и доприноси на остала лична примања</t>
  </si>
  <si>
    <t>Трошкови материјала и услуга</t>
  </si>
  <si>
    <t>Текуће помоћи</t>
  </si>
  <si>
    <t>Трошкови за камате</t>
  </si>
  <si>
    <t xml:space="preserve">Ванбуџетски расходи </t>
  </si>
  <si>
    <t>Капитални трошкови</t>
  </si>
  <si>
    <t>Остале исплате</t>
  </si>
  <si>
    <t>Дознаке нижим потрошачким јединицама</t>
  </si>
  <si>
    <t>Извор: Министарство финансија Републике Српске</t>
  </si>
  <si>
    <t>Фонд за здравствено осигурање</t>
  </si>
  <si>
    <t>Јавни фонд за дјечију заштиту</t>
  </si>
  <si>
    <t>Завод за запошљавање</t>
  </si>
  <si>
    <r>
      <t>9.1. Остварени приходи и расходи буџета Републике</t>
    </r>
    <r>
      <rPr>
        <b/>
        <vertAlign val="superscript"/>
        <sz val="9"/>
        <color indexed="8"/>
        <rFont val="Arial"/>
        <family val="2"/>
        <charset val="238"/>
      </rPr>
      <t>1)</t>
    </r>
  </si>
  <si>
    <r>
      <t>Индиректни порези</t>
    </r>
    <r>
      <rPr>
        <vertAlign val="superscript"/>
        <sz val="9"/>
        <color indexed="8"/>
        <rFont val="Arial"/>
        <family val="2"/>
        <charset val="238"/>
      </rPr>
      <t>2)</t>
    </r>
  </si>
  <si>
    <t>мил. КM</t>
  </si>
  <si>
    <r>
      <t xml:space="preserve">1) </t>
    </r>
    <r>
      <rPr>
        <sz val="8"/>
        <color indexed="8"/>
        <rFont val="Arial"/>
        <family val="2"/>
        <charset val="238"/>
      </rPr>
      <t>Нису укључени приливи по основу примљених кредита и зајмова и одливи по основу отплате примљених кредита и зајмова</t>
    </r>
  </si>
  <si>
    <r>
      <t xml:space="preserve">2) </t>
    </r>
    <r>
      <rPr>
        <sz val="8"/>
        <color indexed="8"/>
        <rFont val="Arial"/>
        <family val="2"/>
        <charset val="238"/>
      </rPr>
      <t>Укључен порез на додату вриједност, порез на промет производа, порез на промет услуга, акцизе и порез на међународну трговину</t>
    </r>
  </si>
  <si>
    <t xml:space="preserve">мил. КМ </t>
  </si>
  <si>
    <t>9. Буџети и фондови</t>
  </si>
  <si>
    <t>9.1. Остварени приходи и расходи буџета Републике</t>
  </si>
  <si>
    <t>9.3. Остварени приходи и расходи буџета општина и градова</t>
  </si>
  <si>
    <t>9.5. Остварени приходи и расходи фондова</t>
  </si>
  <si>
    <t>Порез на добит правних лица</t>
  </si>
  <si>
    <t>Порези на лична примања и приходе од самосталне дјелатности</t>
  </si>
  <si>
    <t xml:space="preserve">Приходи од финансијске и нефинансијске имовине и позитивних курсних разлика </t>
  </si>
  <si>
    <t>Накнаде, таксе и приходи од пружања јавних услуга</t>
  </si>
  <si>
    <t>Грантови</t>
  </si>
  <si>
    <t>Трансфери између буџетских јединица</t>
  </si>
  <si>
    <t>ПРИМИЦИ</t>
  </si>
  <si>
    <t xml:space="preserve">Примици за нефинансијску имовину </t>
  </si>
  <si>
    <t>Примици од финансијске имовине</t>
  </si>
  <si>
    <t>Примици од задуживања</t>
  </si>
  <si>
    <t>Расходи за лична примања</t>
  </si>
  <si>
    <t>Расходи по основу коришћења роба и услуга</t>
  </si>
  <si>
    <t>Расходи финансирања и други финансијски трошкови</t>
  </si>
  <si>
    <t>Субвенције</t>
  </si>
  <si>
    <t>Остали расходи</t>
  </si>
  <si>
    <t>ИЗДАЦИ</t>
  </si>
  <si>
    <t>Текући расходи</t>
  </si>
  <si>
    <t>Издаци за нефинансијску имовину</t>
  </si>
  <si>
    <t>Издаци за финансијску имовину</t>
  </si>
  <si>
    <t>Издаци за отплату дугова</t>
  </si>
  <si>
    <r>
      <t xml:space="preserve">1) </t>
    </r>
    <r>
      <rPr>
        <sz val="8"/>
        <color indexed="8"/>
        <rFont val="Arial"/>
        <family val="2"/>
        <charset val="238"/>
      </rPr>
      <t>Укључени сви рачуноводствени фондови буџета Републике и корисника буџета Републике који имају властите банковне рачуне</t>
    </r>
  </si>
  <si>
    <r>
      <t>9.3. Остварени приходи и расходи буџета општина и градова</t>
    </r>
    <r>
      <rPr>
        <b/>
        <vertAlign val="superscript"/>
        <sz val="9"/>
        <color indexed="8"/>
        <rFont val="Arial"/>
        <family val="2"/>
        <charset val="238"/>
      </rPr>
      <t>1)</t>
    </r>
  </si>
  <si>
    <r>
      <t>Индиректни порези</t>
    </r>
    <r>
      <rPr>
        <vertAlign val="superscript"/>
        <sz val="9"/>
        <color indexed="8"/>
        <rFont val="Arial"/>
        <family val="2"/>
        <charset val="238"/>
      </rPr>
      <t>1)</t>
    </r>
  </si>
  <si>
    <t>Финансирања и други трошкови</t>
  </si>
  <si>
    <t>Социјалне давања</t>
  </si>
  <si>
    <r>
      <t>9.5. Остварени приходи и расходи фондова</t>
    </r>
    <r>
      <rPr>
        <b/>
        <vertAlign val="superscript"/>
        <sz val="9"/>
        <color indexed="8"/>
        <rFont val="Arial"/>
        <family val="2"/>
        <charset val="238"/>
      </rPr>
      <t>1)</t>
    </r>
  </si>
  <si>
    <r>
      <t xml:space="preserve">1) </t>
    </r>
    <r>
      <rPr>
        <sz val="7.5"/>
        <color indexed="8"/>
        <rFont val="Arial"/>
        <family val="2"/>
      </rPr>
      <t>Укључени Индиректни порези ван Управе за индиректно опорезивање – заостале обавезе</t>
    </r>
  </si>
  <si>
    <r>
      <t>9.2. Остварени приходи, примици, расходи и издаци буџета Републике</t>
    </r>
    <r>
      <rPr>
        <b/>
        <vertAlign val="superscript"/>
        <sz val="9"/>
        <color indexed="8"/>
        <rFont val="Arial"/>
        <family val="2"/>
        <charset val="238"/>
      </rPr>
      <t>1)</t>
    </r>
  </si>
  <si>
    <t>9.2. Остварени приходи, примици, расходи и издаци буџета Републике</t>
  </si>
  <si>
    <t>9.4. Остварени приходи, примици, расходи и издаци буџета општина и градова</t>
  </si>
  <si>
    <t>-</t>
  </si>
  <si>
    <r>
      <t xml:space="preserve">2) </t>
    </r>
    <r>
      <rPr>
        <sz val="8"/>
        <color indexed="8"/>
        <rFont val="Arial"/>
        <family val="2"/>
        <charset val="238"/>
      </rPr>
      <t>Укључени индиректни порези ван Управе за индиректно опорезивање – заостале обавезе</t>
    </r>
  </si>
  <si>
    <r>
      <t xml:space="preserve">1) </t>
    </r>
    <r>
      <rPr>
        <sz val="8"/>
        <rFont val="Arial"/>
        <family val="2"/>
        <charset val="238"/>
      </rPr>
      <t>Укључени су трансфери фондовима, примици за нефинансијску имовину и класа 5 (највећи дио се односи на Фонд здравственог осигурања РС-стратешке залихе).</t>
    </r>
  </si>
  <si>
    <t>Дознаке на име социјалне заштите које се исплаћују из буџета Републике, општина и градова</t>
  </si>
  <si>
    <r>
      <t xml:space="preserve">2) </t>
    </r>
    <r>
      <rPr>
        <sz val="8"/>
        <rFont val="Arial"/>
        <family val="2"/>
        <charset val="238"/>
      </rPr>
      <t xml:space="preserve"> Фонд за пензијско-инвалидско осигурање је од 01.01.2016. године у Буџету Републике Српске. Приходи фондова обухватају класу 7 (осим 77), а расходи 41+48+51+61.</t>
    </r>
  </si>
  <si>
    <r>
      <t>Доприноси за социјално осигурање</t>
    </r>
    <r>
      <rPr>
        <vertAlign val="superscript"/>
        <sz val="9"/>
        <rFont val="Arial"/>
        <family val="2"/>
        <charset val="238"/>
      </rPr>
      <t>3)</t>
    </r>
  </si>
  <si>
    <t>...</t>
  </si>
  <si>
    <r>
      <t xml:space="preserve">3) </t>
    </r>
    <r>
      <rPr>
        <sz val="8"/>
        <rFont val="Arial"/>
        <family val="2"/>
      </rPr>
      <t xml:space="preserve">Од јуна 2014. године, приходи буџета Републике укључују посебан допринос за солидарност, прописан Законом о посебном доприносу (“Службени гласник Републике Српске”, број 52/14 и 42/15).
Oд 01.01.2016. године, допринос за пензијско и инвалидско осигурање представља приход буџета Републике, у складу са чланом 2. Закона о измјенама и допунама Закона о буџетском систему Републике Српске (»Службени гласник Републике Српске«, број 103/15 од 16.12.2015. године),    </t>
    </r>
  </si>
  <si>
    <r>
      <rPr>
        <vertAlign val="superscript"/>
        <sz val="8"/>
        <rFont val="Arial"/>
        <family val="2"/>
      </rPr>
      <t>4)</t>
    </r>
    <r>
      <rPr>
        <sz val="8"/>
        <rFont val="Arial"/>
        <family val="2"/>
      </rPr>
      <t xml:space="preserve">  Oд 01.01.2016. године Фонд пензијско-инвалидског осигурања Републике Српске је у саставу Главне књиге трезора Републике, тако да се исплате дознака по основу пензијског осигурања врше из Буџета Републике са позиције "Дознаке на име социјалне заштите које исплаћију институције обавезног социјалног осигурања".</t>
    </r>
  </si>
  <si>
    <r>
      <t xml:space="preserve">Дознаке на име социјалне заштите које исплаћију институције обавезног социјалног осигурања </t>
    </r>
    <r>
      <rPr>
        <vertAlign val="superscript"/>
        <sz val="9"/>
        <rFont val="Arial"/>
        <family val="2"/>
      </rPr>
      <t>4)</t>
    </r>
  </si>
  <si>
    <r>
      <t>ПРИХОДИ ФОНДОВА</t>
    </r>
    <r>
      <rPr>
        <vertAlign val="superscript"/>
        <sz val="9"/>
        <rFont val="Arial"/>
        <family val="2"/>
      </rPr>
      <t>2)</t>
    </r>
  </si>
  <si>
    <t>Фонд за пензијско-инвалидско осигурање</t>
  </si>
  <si>
    <r>
      <t>РАСХОДИ</t>
    </r>
    <r>
      <rPr>
        <sz val="9"/>
        <color indexed="8"/>
        <rFont val="Arial"/>
        <family val="2"/>
        <charset val="238"/>
      </rPr>
      <t xml:space="preserve"> ФОНДОВА</t>
    </r>
    <r>
      <rPr>
        <vertAlign val="superscript"/>
        <sz val="9"/>
        <color indexed="8"/>
        <rFont val="Arial"/>
        <family val="2"/>
      </rPr>
      <t>2)</t>
    </r>
  </si>
</sst>
</file>

<file path=xl/styles.xml><?xml version="1.0" encoding="utf-8"?>
<styleSheet xmlns="http://schemas.openxmlformats.org/spreadsheetml/2006/main">
  <numFmts count="1">
    <numFmt numFmtId="164" formatCode="0.0"/>
  </numFmts>
  <fonts count="32">
    <font>
      <sz val="11"/>
      <color theme="1"/>
      <name val="Calibri"/>
      <family val="2"/>
      <scheme val="minor"/>
    </font>
    <font>
      <sz val="11"/>
      <color indexed="18"/>
      <name val="Arial"/>
      <family val="2"/>
      <charset val="238"/>
    </font>
    <font>
      <b/>
      <sz val="13"/>
      <name val="Arial"/>
      <family val="2"/>
      <charset val="238"/>
    </font>
    <font>
      <b/>
      <vertAlign val="superscript"/>
      <sz val="9"/>
      <color indexed="8"/>
      <name val="Arial"/>
      <family val="2"/>
      <charset val="238"/>
    </font>
    <font>
      <vertAlign val="superscript"/>
      <sz val="9"/>
      <color indexed="8"/>
      <name val="Arial"/>
      <family val="2"/>
      <charset val="238"/>
    </font>
    <font>
      <sz val="8"/>
      <color indexed="8"/>
      <name val="Arial"/>
      <family val="2"/>
      <charset val="238"/>
    </font>
    <font>
      <sz val="9"/>
      <color indexed="8"/>
      <name val="Arial"/>
      <family val="2"/>
      <charset val="238"/>
    </font>
    <font>
      <u/>
      <sz val="11"/>
      <color indexed="12"/>
      <name val="Calibri"/>
      <family val="2"/>
    </font>
    <font>
      <sz val="11"/>
      <color indexed="8"/>
      <name val="Arial"/>
      <family val="2"/>
      <charset val="238"/>
    </font>
    <font>
      <sz val="9"/>
      <color indexed="8"/>
      <name val="Arial"/>
      <family val="2"/>
      <charset val="238"/>
    </font>
    <font>
      <shadow/>
      <sz val="9"/>
      <color indexed="8"/>
      <name val="Arial"/>
      <family val="2"/>
      <charset val="238"/>
    </font>
    <font>
      <b/>
      <sz val="9"/>
      <color indexed="8"/>
      <name val="Arial"/>
      <family val="2"/>
      <charset val="238"/>
    </font>
    <font>
      <sz val="8"/>
      <color indexed="8"/>
      <name val="Arial"/>
      <family val="2"/>
      <charset val="238"/>
    </font>
    <font>
      <sz val="9"/>
      <color indexed="8"/>
      <name val="Arial"/>
      <family val="2"/>
      <charset val="238"/>
    </font>
    <font>
      <b/>
      <u/>
      <sz val="7"/>
      <color indexed="12"/>
      <name val="Arial"/>
      <family val="2"/>
      <charset val="238"/>
    </font>
    <font>
      <u/>
      <sz val="10"/>
      <color indexed="12"/>
      <name val="Arial"/>
      <family val="2"/>
      <charset val="238"/>
    </font>
    <font>
      <vertAlign val="superscript"/>
      <sz val="8"/>
      <color indexed="8"/>
      <name val="Arial"/>
      <family val="2"/>
      <charset val="238"/>
    </font>
    <font>
      <sz val="9"/>
      <name val="Arial"/>
      <family val="2"/>
      <charset val="238"/>
    </font>
    <font>
      <sz val="8"/>
      <name val="Calibri"/>
      <family val="2"/>
    </font>
    <font>
      <sz val="7.5"/>
      <color indexed="8"/>
      <name val="Arial"/>
      <family val="2"/>
    </font>
    <font>
      <vertAlign val="superscript"/>
      <sz val="9"/>
      <color indexed="8"/>
      <name val="Arial"/>
      <family val="2"/>
    </font>
    <font>
      <vertAlign val="superscript"/>
      <sz val="8"/>
      <name val="Arial"/>
      <family val="2"/>
      <charset val="238"/>
    </font>
    <font>
      <sz val="8"/>
      <name val="Arial"/>
      <family val="2"/>
    </font>
    <font>
      <sz val="8"/>
      <name val="Arial"/>
      <family val="2"/>
      <charset val="238"/>
    </font>
    <font>
      <b/>
      <sz val="9"/>
      <color theme="1"/>
      <name val="Arial"/>
      <family val="2"/>
    </font>
    <font>
      <b/>
      <u/>
      <sz val="9"/>
      <color indexed="12"/>
      <name val="Arial"/>
      <family val="2"/>
      <charset val="238"/>
    </font>
    <font>
      <vertAlign val="superscript"/>
      <sz val="8"/>
      <name val="Arial"/>
      <family val="2"/>
    </font>
    <font>
      <sz val="8"/>
      <color theme="1"/>
      <name val="Arial"/>
      <family val="2"/>
    </font>
    <font>
      <vertAlign val="superscript"/>
      <sz val="9"/>
      <name val="Arial"/>
      <family val="2"/>
      <charset val="238"/>
    </font>
    <font>
      <sz val="11"/>
      <name val="Arial"/>
      <family val="2"/>
    </font>
    <font>
      <sz val="9"/>
      <name val="Arial"/>
      <family val="2"/>
    </font>
    <font>
      <vertAlign val="superscript"/>
      <sz val="9"/>
      <name val="Arial"/>
      <family val="2"/>
    </font>
  </fonts>
  <fills count="2">
    <fill>
      <patternFill patternType="none"/>
    </fill>
    <fill>
      <patternFill patternType="gray125"/>
    </fill>
  </fills>
  <borders count="1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s>
  <cellStyleXfs count="2">
    <xf numFmtId="0" fontId="0" fillId="0" borderId="0"/>
    <xf numFmtId="0" fontId="7" fillId="0" borderId="0" applyNumberFormat="0" applyFont="0" applyFill="0" applyBorder="0" applyAlignment="0" applyProtection="0">
      <alignment vertical="top"/>
      <protection locked="0"/>
    </xf>
  </cellStyleXfs>
  <cellXfs count="85">
    <xf numFmtId="0" fontId="0" fillId="0" borderId="0" xfId="0"/>
    <xf numFmtId="0" fontId="8" fillId="0" borderId="0" xfId="0" applyFont="1"/>
    <xf numFmtId="0" fontId="9" fillId="0" borderId="0" xfId="0" applyFont="1"/>
    <xf numFmtId="0" fontId="9" fillId="0" borderId="1" xfId="0" applyFont="1" applyBorder="1" applyAlignment="1">
      <alignment wrapText="1"/>
    </xf>
    <xf numFmtId="0" fontId="8" fillId="0" borderId="0" xfId="0" applyFont="1" applyBorder="1"/>
    <xf numFmtId="0" fontId="9" fillId="0" borderId="2" xfId="0" applyFont="1" applyBorder="1" applyAlignment="1">
      <alignment wrapText="1"/>
    </xf>
    <xf numFmtId="0" fontId="10" fillId="0" borderId="1" xfId="0" applyFont="1" applyBorder="1" applyAlignment="1">
      <alignment wrapText="1"/>
    </xf>
    <xf numFmtId="0" fontId="9" fillId="0" borderId="1" xfId="0" applyFont="1" applyBorder="1" applyAlignment="1">
      <alignmen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wrapText="1"/>
    </xf>
    <xf numFmtId="0" fontId="11" fillId="0" borderId="0" xfId="1" applyFont="1" applyAlignment="1" applyProtection="1"/>
    <xf numFmtId="0" fontId="12" fillId="0" borderId="0" xfId="0" applyFont="1" applyAlignment="1">
      <alignment horizontal="left"/>
    </xf>
    <xf numFmtId="0" fontId="13" fillId="0" borderId="1" xfId="0" applyFont="1" applyBorder="1" applyAlignment="1">
      <alignment wrapText="1"/>
    </xf>
    <xf numFmtId="164" fontId="9" fillId="0" borderId="0" xfId="0" applyNumberFormat="1" applyFont="1" applyBorder="1" applyAlignment="1">
      <alignment wrapText="1"/>
    </xf>
    <xf numFmtId="0" fontId="9" fillId="0" borderId="1" xfId="0" applyFont="1" applyBorder="1" applyAlignment="1">
      <alignment horizontal="left" wrapText="1" indent="1"/>
    </xf>
    <xf numFmtId="0" fontId="14" fillId="0" borderId="0" xfId="1" applyFont="1" applyAlignment="1" applyProtection="1">
      <alignment horizontal="right"/>
    </xf>
    <xf numFmtId="0" fontId="1" fillId="0" borderId="0" xfId="0" applyFont="1" applyFill="1"/>
    <xf numFmtId="0" fontId="2" fillId="0" borderId="0" xfId="0" applyFont="1" applyFill="1"/>
    <xf numFmtId="0" fontId="15" fillId="0" borderId="0" xfId="1" quotePrefix="1" applyFont="1" applyFill="1" applyAlignment="1" applyProtection="1"/>
    <xf numFmtId="0" fontId="9" fillId="0" borderId="5" xfId="0" applyFont="1" applyBorder="1" applyAlignment="1">
      <alignment vertical="top" wrapText="1"/>
    </xf>
    <xf numFmtId="0" fontId="9" fillId="0" borderId="6" xfId="0" applyFont="1" applyBorder="1" applyAlignment="1">
      <alignment vertical="top" wrapText="1"/>
    </xf>
    <xf numFmtId="0" fontId="9" fillId="0" borderId="1" xfId="0" applyFont="1" applyBorder="1" applyAlignment="1">
      <alignment horizontal="left" wrapText="1" indent="3"/>
    </xf>
    <xf numFmtId="0" fontId="10" fillId="0" borderId="1" xfId="0" applyFont="1" applyBorder="1" applyAlignment="1">
      <alignment horizontal="justify" wrapText="1"/>
    </xf>
    <xf numFmtId="0" fontId="10" fillId="0" borderId="1" xfId="0" applyFont="1" applyBorder="1" applyAlignment="1">
      <alignment vertical="top" wrapText="1"/>
    </xf>
    <xf numFmtId="0" fontId="16" fillId="0" borderId="0" xfId="0" applyFont="1" applyAlignment="1"/>
    <xf numFmtId="0" fontId="12" fillId="0" borderId="0" xfId="0" applyFont="1" applyAlignment="1"/>
    <xf numFmtId="0" fontId="9" fillId="0" borderId="1" xfId="1" applyFont="1" applyBorder="1" applyAlignment="1" applyProtection="1">
      <alignment horizontal="left" wrapText="1" indent="1"/>
    </xf>
    <xf numFmtId="164" fontId="13" fillId="0" borderId="0" xfId="0" applyNumberFormat="1" applyFont="1" applyAlignment="1">
      <alignment wrapText="1"/>
    </xf>
    <xf numFmtId="164" fontId="13" fillId="0" borderId="0" xfId="0" applyNumberFormat="1" applyFont="1" applyBorder="1" applyAlignment="1">
      <alignment wrapText="1"/>
    </xf>
    <xf numFmtId="164" fontId="9" fillId="0" borderId="0" xfId="0" applyNumberFormat="1" applyFont="1" applyAlignment="1">
      <alignment wrapText="1"/>
    </xf>
    <xf numFmtId="164" fontId="9" fillId="0" borderId="0" xfId="0" applyNumberFormat="1" applyFont="1" applyAlignment="1">
      <alignment vertical="top" wrapText="1"/>
    </xf>
    <xf numFmtId="164" fontId="9" fillId="0" borderId="0" xfId="0" applyNumberFormat="1" applyFont="1" applyBorder="1" applyAlignment="1">
      <alignment vertical="top" wrapText="1"/>
    </xf>
    <xf numFmtId="164" fontId="13" fillId="0" borderId="0" xfId="0" applyNumberFormat="1" applyFont="1" applyAlignment="1">
      <alignment vertical="top" wrapText="1"/>
    </xf>
    <xf numFmtId="164" fontId="13" fillId="0" borderId="0" xfId="0" applyNumberFormat="1" applyFont="1" applyBorder="1" applyAlignment="1">
      <alignment vertical="top" wrapText="1"/>
    </xf>
    <xf numFmtId="164" fontId="13" fillId="0" borderId="0" xfId="0" applyNumberFormat="1" applyFont="1" applyAlignment="1">
      <alignment vertical="center" wrapText="1"/>
    </xf>
    <xf numFmtId="164" fontId="13" fillId="0" borderId="0" xfId="0" applyNumberFormat="1" applyFont="1" applyBorder="1" applyAlignment="1">
      <alignment vertical="center" wrapText="1"/>
    </xf>
    <xf numFmtId="164" fontId="6" fillId="0" borderId="0" xfId="0" applyNumberFormat="1" applyFont="1" applyBorder="1" applyAlignment="1">
      <alignment wrapText="1"/>
    </xf>
    <xf numFmtId="164" fontId="6" fillId="0" borderId="0" xfId="0" applyNumberFormat="1" applyFont="1" applyFill="1" applyBorder="1" applyAlignment="1">
      <alignment wrapText="1"/>
    </xf>
    <xf numFmtId="164" fontId="6" fillId="0" borderId="0" xfId="0" applyNumberFormat="1" applyFont="1" applyBorder="1" applyAlignment="1">
      <alignment vertical="top" wrapText="1"/>
    </xf>
    <xf numFmtId="164" fontId="6" fillId="0" borderId="0" xfId="0" applyNumberFormat="1" applyFont="1" applyBorder="1" applyAlignment="1">
      <alignment vertical="center" wrapText="1"/>
    </xf>
    <xf numFmtId="0" fontId="15" fillId="0" borderId="0" xfId="1" applyFont="1" applyFill="1" applyAlignment="1" applyProtection="1"/>
    <xf numFmtId="0" fontId="6" fillId="0" borderId="1" xfId="0" applyFont="1" applyBorder="1" applyAlignment="1">
      <alignment horizontal="left" wrapText="1" indent="3"/>
    </xf>
    <xf numFmtId="0" fontId="6" fillId="0" borderId="1" xfId="0" applyFont="1" applyBorder="1" applyAlignment="1">
      <alignment horizontal="left" wrapText="1" indent="1"/>
    </xf>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applyAlignment="1">
      <alignment horizontal="left" wrapText="1"/>
    </xf>
    <xf numFmtId="0" fontId="5" fillId="0" borderId="0" xfId="0" applyFont="1" applyAlignment="1"/>
    <xf numFmtId="0" fontId="24" fillId="0" borderId="0" xfId="0" applyFont="1"/>
    <xf numFmtId="0" fontId="6" fillId="0" borderId="1" xfId="1" applyFont="1" applyBorder="1" applyAlignment="1" applyProtection="1">
      <alignment horizontal="left" wrapText="1" indent="1"/>
    </xf>
    <xf numFmtId="0" fontId="17" fillId="0" borderId="2" xfId="0" applyFont="1" applyBorder="1" applyAlignment="1">
      <alignment wrapText="1"/>
    </xf>
    <xf numFmtId="164" fontId="13" fillId="0" borderId="0" xfId="0" applyNumberFormat="1" applyFont="1" applyAlignment="1">
      <alignment horizontal="right" wrapText="1"/>
    </xf>
    <xf numFmtId="164" fontId="13" fillId="0" borderId="0" xfId="0" applyNumberFormat="1" applyFont="1" applyAlignment="1">
      <alignment horizontal="right" vertical="top" wrapText="1"/>
    </xf>
    <xf numFmtId="0" fontId="8" fillId="0" borderId="0" xfId="0" applyFont="1" applyAlignment="1">
      <alignment vertical="top"/>
    </xf>
    <xf numFmtId="0" fontId="8" fillId="0" borderId="0" xfId="0" applyFont="1" applyFill="1"/>
    <xf numFmtId="164" fontId="13" fillId="0" borderId="0" xfId="0" applyNumberFormat="1" applyFont="1" applyFill="1" applyAlignment="1">
      <alignment horizontal="right" wrapText="1"/>
    </xf>
    <xf numFmtId="0" fontId="6" fillId="0" borderId="8"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6" fillId="0" borderId="6" xfId="0" applyFont="1" applyBorder="1" applyAlignment="1">
      <alignment horizontal="left"/>
    </xf>
    <xf numFmtId="0" fontId="6" fillId="0" borderId="5" xfId="0" applyFont="1" applyBorder="1" applyAlignment="1">
      <alignment vertical="top" wrapText="1"/>
    </xf>
    <xf numFmtId="0" fontId="6" fillId="0" borderId="3" xfId="0" applyFont="1" applyBorder="1" applyAlignment="1">
      <alignment horizontal="center" vertical="center" wrapText="1"/>
    </xf>
    <xf numFmtId="0" fontId="6" fillId="0" borderId="7" xfId="0" applyFont="1" applyBorder="1" applyAlignment="1">
      <alignment horizontal="centerContinuous" vertical="center"/>
    </xf>
    <xf numFmtId="0" fontId="6" fillId="0" borderId="8" xfId="0" applyFont="1" applyBorder="1" applyAlignment="1">
      <alignment horizontal="centerContinuous" vertical="center"/>
    </xf>
    <xf numFmtId="0" fontId="25" fillId="0" borderId="8" xfId="1" applyFont="1" applyBorder="1" applyAlignment="1" applyProtection="1">
      <alignment horizontal="centerContinuous" vertical="center"/>
    </xf>
    <xf numFmtId="0" fontId="6" fillId="0" borderId="9" xfId="0" applyFont="1" applyBorder="1" applyAlignment="1">
      <alignment horizontal="centerContinuous" vertical="center"/>
    </xf>
    <xf numFmtId="0" fontId="6" fillId="0" borderId="10" xfId="0" applyFont="1" applyBorder="1" applyAlignment="1">
      <alignment horizontal="centerContinuous" vertical="center"/>
    </xf>
    <xf numFmtId="0" fontId="25" fillId="0" borderId="10" xfId="1" applyFont="1" applyBorder="1" applyAlignment="1" applyProtection="1">
      <alignment horizontal="centerContinuous" vertical="center"/>
    </xf>
    <xf numFmtId="0" fontId="6" fillId="0" borderId="4" xfId="0" applyFont="1" applyBorder="1" applyAlignment="1">
      <alignment horizontal="center" vertical="center" wrapText="1"/>
    </xf>
    <xf numFmtId="164" fontId="9" fillId="0" borderId="0" xfId="0" applyNumberFormat="1" applyFont="1"/>
    <xf numFmtId="164" fontId="17" fillId="0" borderId="0" xfId="0" applyNumberFormat="1" applyFont="1" applyAlignment="1">
      <alignment horizontal="right" wrapText="1"/>
    </xf>
    <xf numFmtId="164" fontId="6" fillId="0" borderId="0" xfId="0" applyNumberFormat="1" applyFont="1" applyAlignment="1">
      <alignment wrapText="1"/>
    </xf>
    <xf numFmtId="0" fontId="27" fillId="0" borderId="0" xfId="0" applyFont="1" applyFill="1" applyAlignment="1" applyProtection="1">
      <alignment horizontal="left" vertical="center" wrapText="1"/>
      <protection locked="0"/>
    </xf>
    <xf numFmtId="0" fontId="17" fillId="0" borderId="1" xfId="1" applyFont="1" applyBorder="1" applyAlignment="1" applyProtection="1">
      <alignment horizontal="left" wrapText="1" indent="1"/>
    </xf>
    <xf numFmtId="164" fontId="6" fillId="0" borderId="0" xfId="0" applyNumberFormat="1" applyFont="1" applyFill="1" applyAlignment="1">
      <alignment wrapText="1"/>
    </xf>
    <xf numFmtId="164" fontId="13" fillId="0" borderId="0" xfId="0" applyNumberFormat="1" applyFont="1" applyFill="1" applyAlignment="1">
      <alignment wrapText="1"/>
    </xf>
    <xf numFmtId="164" fontId="6" fillId="0" borderId="0" xfId="0" applyNumberFormat="1" applyFont="1" applyFill="1" applyAlignment="1">
      <alignment vertical="top" wrapText="1"/>
    </xf>
    <xf numFmtId="164" fontId="17" fillId="0" borderId="0" xfId="0" applyNumberFormat="1" applyFont="1" applyFill="1" applyAlignment="1">
      <alignment wrapText="1"/>
    </xf>
    <xf numFmtId="164" fontId="6" fillId="0" borderId="0" xfId="0" applyNumberFormat="1" applyFont="1" applyAlignment="1">
      <alignment horizontal="right" wrapText="1"/>
    </xf>
    <xf numFmtId="0" fontId="29" fillId="0" borderId="0" xfId="0" applyFont="1"/>
    <xf numFmtId="0" fontId="30" fillId="0" borderId="1" xfId="0" applyFont="1" applyBorder="1" applyAlignment="1">
      <alignment horizontal="left" wrapText="1" indent="1"/>
    </xf>
    <xf numFmtId="0" fontId="17" fillId="0" borderId="1" xfId="0" applyFont="1" applyBorder="1" applyAlignment="1">
      <alignment wrapText="1"/>
    </xf>
    <xf numFmtId="0" fontId="26" fillId="0" borderId="0" xfId="0" applyFont="1" applyFill="1" applyAlignment="1">
      <alignment horizontal="left" wrapText="1"/>
    </xf>
    <xf numFmtId="0" fontId="22" fillId="0" borderId="0" xfId="0" applyFont="1" applyFill="1" applyAlignment="1" applyProtection="1">
      <alignment horizontal="left" vertical="center" wrapText="1"/>
      <protection locked="0"/>
    </xf>
    <xf numFmtId="0" fontId="21" fillId="0" borderId="0" xfId="0" applyFont="1" applyAlignment="1">
      <alignment vertical="center" wrapText="1"/>
    </xf>
    <xf numFmtId="0" fontId="21" fillId="0" borderId="0" xfId="0" applyFont="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sheet1.xml><?xml version="1.0" encoding="utf-8"?>
<worksheet xmlns="http://schemas.openxmlformats.org/spreadsheetml/2006/main" xmlns:r="http://schemas.openxmlformats.org/officeDocument/2006/relationships">
  <sheetPr codeName="ShtASAPSheetIndex"/>
  <dimension ref="A1:A6"/>
  <sheetViews>
    <sheetView tabSelected="1" workbookViewId="0"/>
  </sheetViews>
  <sheetFormatPr defaultRowHeight="14.25"/>
  <cols>
    <col min="1" max="1" width="104.7109375" style="17" customWidth="1"/>
    <col min="2" max="16384" width="9.140625" style="17"/>
  </cols>
  <sheetData>
    <row r="1" spans="1:1" ht="20.100000000000001" customHeight="1">
      <c r="A1" s="18" t="s">
        <v>41</v>
      </c>
    </row>
    <row r="2" spans="1:1" ht="20.100000000000001" customHeight="1">
      <c r="A2" s="19" t="s">
        <v>42</v>
      </c>
    </row>
    <row r="3" spans="1:1" ht="20.100000000000001" customHeight="1">
      <c r="A3" s="41" t="s">
        <v>73</v>
      </c>
    </row>
    <row r="4" spans="1:1" ht="20.100000000000001" customHeight="1">
      <c r="A4" s="19" t="s">
        <v>43</v>
      </c>
    </row>
    <row r="5" spans="1:1" ht="20.100000000000001" customHeight="1">
      <c r="A5" s="41" t="s">
        <v>74</v>
      </c>
    </row>
    <row r="6" spans="1:1" ht="20.100000000000001" customHeight="1">
      <c r="A6" s="19" t="s">
        <v>44</v>
      </c>
    </row>
  </sheetData>
  <customSheetViews>
    <customSheetView guid="{0A089031-E044-448A-B3AC-98176180C6AA}">
      <selection activeCell="A12" sqref="A12"/>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2CC115F7-EFF9-47FA-90D9-836180EDBD25}">
      <selection activeCell="A12" sqref="A12"/>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2016&amp;C&amp;"Arial,Regular"&amp;8Стр. &amp;P од &amp;N</oddFooter>
      </headerFooter>
    </customSheetView>
    <customSheetView guid="{A5DA1AA6-BBE8-4B37-9307-A3E21A6472DA}">
      <selection activeCell="A12" sqref="A12"/>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 2016&amp;C&amp;"Arial,Regular"&amp;8Стр. &amp;P од &amp;N</oddFooter>
      </headerFooter>
    </customSheetView>
    <customSheetView guid="{343BB58D-21D5-4BBC-8230-0DF52418D55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0E0F3E5E-FF05-4F9A-A553-8C788B3942D1}">
      <selection activeCell="C17" sqref="C17"/>
      <pageMargins left="0.7" right="0.7" top="0.75" bottom="0.75" header="0.3" footer="0.3"/>
      <pageSetup paperSize="9" orientation="portrait" r:id="rId5"/>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6"/>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7"/>
      <headerFooter alignWithMargins="0">
        <oddFooter>&amp;L&amp;"Arial,Regular"&amp;8Статистички годишњак Републике Српске 2010&amp;C&amp;"Arial,Regular"&amp;8Стр. &amp;P од &amp;N</oddFooter>
      </headerFooter>
    </customSheetView>
    <customSheetView guid="{01D55346-8269-49E7-B79E-EBC51FAF56D6}">
      <selection activeCell="A12" sqref="A12"/>
      <pageMargins left="0.70866141732283472" right="0.70866141732283472" top="0.74803149606299213" bottom="0.74803149606299213" header="0.31496062992125984" footer="0.31496062992125984"/>
      <pageSetup paperSize="9" orientation="portrait" r:id="rId8"/>
      <headerFooter>
        <oddFooter>&amp;L&amp;"Arial,Regular"&amp;8Статистички годишњак Републике Српске 2016&amp;C&amp;"Arial,Regular"&amp;8Стр. &amp;P од &amp;N</oddFooter>
      </headerFooter>
    </customSheetView>
    <customSheetView guid="{0D17EE3A-A723-4128-A57D-F6AA8D7B75A6}">
      <selection activeCell="A12" sqref="A12"/>
      <pageMargins left="0.70866141732283472" right="0.70866141732283472" top="0.74803149606299213" bottom="0.74803149606299213" header="0.31496062992125984" footer="0.31496062992125984"/>
      <pageSetup paperSize="9" orientation="portrait" r:id="rId9"/>
      <headerFooter>
        <oddFooter>&amp;L&amp;"Arial,Regular"&amp;8Статистички годишњак Републике Српске 2016&amp;C&amp;"Arial,Regular"&amp;8Стр. &amp;P од &amp;N</oddFooter>
      </headerFooter>
    </customSheetView>
  </customSheetViews>
  <phoneticPr fontId="18" type="noConversion"/>
  <hyperlinks>
    <hyperlink ref="A2" location="'9.1.'!A1" display="8.1. Просјечни мјесечни издаци по домаћинству према категорији издатака и типу насеља"/>
    <hyperlink ref="A4" location="'9.3.'!A1" display="9.3. Остварени приходи и расходи буџета општина и градова"/>
    <hyperlink ref="A6" location="'9.5.'!A1" display="9.5. Остварени приходи и расходи фондова"/>
    <hyperlink ref="A3" location="'9.2.'!A1" display="9.2. Остварени приходи, примици, расходи и издаци буџета Републике, 2011."/>
    <hyperlink ref="A5" location="'9.4.'!A1" display="9.4. Остварени приходи, примици, расходи и издаци буџета општина и градова, 2011. "/>
  </hyperlinks>
  <pageMargins left="0.70866141732283472" right="0.70866141732283472" top="0.74803149606299213" bottom="0.74803149606299213" header="0.31496062992125984" footer="0.31496062992125984"/>
  <pageSetup paperSize="9" orientation="portrait" r:id="rId10"/>
  <headerFooter>
    <oddFooter>&amp;L&amp;"Arial,Regular"&amp;8Статистички годишњак Републике Српске&amp;C&amp;"Arial,Regular"&amp;8Стр. &amp;P од &amp;N</oddFooter>
  </headerFooter>
</worksheet>
</file>

<file path=xl/worksheets/sheet2.xml><?xml version="1.0" encoding="utf-8"?>
<worksheet xmlns="http://schemas.openxmlformats.org/spreadsheetml/2006/main" xmlns:r="http://schemas.openxmlformats.org/officeDocument/2006/relationships">
  <sheetPr codeName="Sheet2"/>
  <dimension ref="A1:E44"/>
  <sheetViews>
    <sheetView zoomScale="130" zoomScaleNormal="130" workbookViewId="0">
      <pane ySplit="4" topLeftCell="A5" activePane="bottomLeft" state="frozen"/>
      <selection pane="bottomLeft" activeCell="I19" sqref="I19"/>
    </sheetView>
  </sheetViews>
  <sheetFormatPr defaultRowHeight="14.25"/>
  <cols>
    <col min="1" max="1" width="33.7109375" style="1" customWidth="1"/>
    <col min="2" max="5" width="8.7109375" style="1" customWidth="1"/>
    <col min="6" max="16384" width="9.140625" style="1"/>
  </cols>
  <sheetData>
    <row r="1" spans="1:5">
      <c r="A1" s="11" t="s">
        <v>35</v>
      </c>
      <c r="B1" s="2"/>
      <c r="C1" s="2"/>
      <c r="D1" s="2"/>
    </row>
    <row r="2" spans="1:5" ht="15" thickBot="1">
      <c r="A2" s="12" t="s">
        <v>37</v>
      </c>
      <c r="B2" s="2"/>
      <c r="C2" s="2"/>
      <c r="D2" s="2"/>
      <c r="E2" s="16" t="s">
        <v>0</v>
      </c>
    </row>
    <row r="3" spans="1:5" ht="18" customHeight="1" thickTop="1">
      <c r="A3" s="21"/>
      <c r="B3" s="56" t="s">
        <v>1</v>
      </c>
      <c r="C3" s="57"/>
      <c r="D3" s="57"/>
      <c r="E3" s="57"/>
    </row>
    <row r="4" spans="1:5" ht="18" customHeight="1">
      <c r="A4" s="20"/>
      <c r="B4" s="8">
        <v>2007</v>
      </c>
      <c r="C4" s="8">
        <v>2008</v>
      </c>
      <c r="D4" s="9">
        <v>2009</v>
      </c>
      <c r="E4" s="9">
        <v>2010</v>
      </c>
    </row>
    <row r="5" spans="1:5" ht="18" customHeight="1">
      <c r="A5" s="5" t="s">
        <v>2</v>
      </c>
      <c r="B5" s="28">
        <v>1431.6</v>
      </c>
      <c r="C5" s="28">
        <v>1593.6</v>
      </c>
      <c r="D5" s="29">
        <v>1521</v>
      </c>
      <c r="E5" s="37">
        <v>1471.3</v>
      </c>
    </row>
    <row r="6" spans="1:5">
      <c r="A6" s="7" t="s">
        <v>3</v>
      </c>
      <c r="B6" s="28"/>
      <c r="C6" s="28"/>
      <c r="D6" s="29"/>
      <c r="E6" s="29"/>
    </row>
    <row r="7" spans="1:5">
      <c r="A7" s="6" t="s">
        <v>4</v>
      </c>
      <c r="B7" s="28">
        <v>1188.0999999999999</v>
      </c>
      <c r="C7" s="28">
        <v>1343.9</v>
      </c>
      <c r="D7" s="29">
        <v>1175.5</v>
      </c>
      <c r="E7" s="37">
        <v>1240.0999999999999</v>
      </c>
    </row>
    <row r="8" spans="1:5">
      <c r="A8" s="15" t="s">
        <v>5</v>
      </c>
      <c r="B8" s="28">
        <v>175.1</v>
      </c>
      <c r="C8" s="28">
        <v>299.10000000000002</v>
      </c>
      <c r="D8" s="29">
        <v>264.7</v>
      </c>
      <c r="E8" s="37">
        <v>246.8</v>
      </c>
    </row>
    <row r="9" spans="1:5">
      <c r="A9" s="22" t="s">
        <v>6</v>
      </c>
      <c r="B9" s="28">
        <v>3</v>
      </c>
      <c r="C9" s="28">
        <v>1.6</v>
      </c>
      <c r="D9" s="29">
        <v>0.6</v>
      </c>
      <c r="E9" s="37">
        <v>0.8</v>
      </c>
    </row>
    <row r="10" spans="1:5">
      <c r="A10" s="22" t="s">
        <v>7</v>
      </c>
      <c r="B10" s="28">
        <v>68.099999999999994</v>
      </c>
      <c r="C10" s="28">
        <v>118.4</v>
      </c>
      <c r="D10" s="29">
        <v>137.9</v>
      </c>
      <c r="E10" s="37">
        <v>120.2</v>
      </c>
    </row>
    <row r="11" spans="1:5" ht="24">
      <c r="A11" s="22" t="s">
        <v>8</v>
      </c>
      <c r="B11" s="28">
        <v>3.7</v>
      </c>
      <c r="C11" s="28">
        <v>4.4000000000000004</v>
      </c>
      <c r="D11" s="29">
        <v>4.2</v>
      </c>
      <c r="E11" s="37">
        <v>4.7</v>
      </c>
    </row>
    <row r="12" spans="1:5">
      <c r="A12" s="22" t="s">
        <v>9</v>
      </c>
      <c r="B12" s="28">
        <v>84.5</v>
      </c>
      <c r="C12" s="28">
        <v>164.2</v>
      </c>
      <c r="D12" s="29">
        <v>111.4</v>
      </c>
      <c r="E12" s="37">
        <v>110.3</v>
      </c>
    </row>
    <row r="13" spans="1:5">
      <c r="A13" s="22" t="s">
        <v>10</v>
      </c>
      <c r="B13" s="28">
        <v>15.9</v>
      </c>
      <c r="C13" s="28">
        <v>10.6</v>
      </c>
      <c r="D13" s="29">
        <v>10.6</v>
      </c>
      <c r="E13" s="37">
        <v>10.8</v>
      </c>
    </row>
    <row r="14" spans="1:5">
      <c r="A14" s="27" t="s">
        <v>36</v>
      </c>
      <c r="B14" s="28">
        <v>1006.2</v>
      </c>
      <c r="C14" s="28">
        <v>1033.5</v>
      </c>
      <c r="D14" s="29">
        <v>905.6</v>
      </c>
      <c r="E14" s="38">
        <v>991.8</v>
      </c>
    </row>
    <row r="15" spans="1:5">
      <c r="A15" s="15" t="s">
        <v>11</v>
      </c>
      <c r="B15" s="28">
        <v>6.8</v>
      </c>
      <c r="C15" s="28">
        <v>11.3</v>
      </c>
      <c r="D15" s="29">
        <v>5.0999999999999996</v>
      </c>
      <c r="E15" s="37">
        <v>1.5</v>
      </c>
    </row>
    <row r="16" spans="1:5">
      <c r="A16" s="3"/>
      <c r="B16" s="30"/>
      <c r="C16" s="30"/>
      <c r="D16" s="14"/>
      <c r="E16" s="14"/>
    </row>
    <row r="17" spans="1:5">
      <c r="A17" s="6" t="s">
        <v>12</v>
      </c>
      <c r="B17" s="28">
        <v>228.1</v>
      </c>
      <c r="C17" s="28">
        <v>241.9</v>
      </c>
      <c r="D17" s="29">
        <v>337.9</v>
      </c>
      <c r="E17" s="37">
        <v>197.2</v>
      </c>
    </row>
    <row r="18" spans="1:5" ht="16.5" customHeight="1">
      <c r="A18" s="15" t="s">
        <v>13</v>
      </c>
      <c r="B18" s="28">
        <v>72.099999999999994</v>
      </c>
      <c r="C18" s="28">
        <v>74.400000000000006</v>
      </c>
      <c r="D18" s="29">
        <v>37</v>
      </c>
      <c r="E18" s="37">
        <v>17.3</v>
      </c>
    </row>
    <row r="19" spans="1:5">
      <c r="A19" s="15" t="s">
        <v>14</v>
      </c>
      <c r="B19" s="28">
        <v>130.69999999999999</v>
      </c>
      <c r="C19" s="28">
        <v>133</v>
      </c>
      <c r="D19" s="29">
        <v>129.1</v>
      </c>
      <c r="E19" s="37">
        <v>142.9</v>
      </c>
    </row>
    <row r="20" spans="1:5">
      <c r="A20" s="15" t="s">
        <v>15</v>
      </c>
      <c r="B20" s="28">
        <v>15.8</v>
      </c>
      <c r="C20" s="28">
        <v>21.5</v>
      </c>
      <c r="D20" s="29">
        <v>22.1</v>
      </c>
      <c r="E20" s="37">
        <v>21.4</v>
      </c>
    </row>
    <row r="21" spans="1:5">
      <c r="A21" s="15" t="s">
        <v>16</v>
      </c>
      <c r="B21" s="28">
        <v>9.5</v>
      </c>
      <c r="C21" s="28">
        <v>12.9</v>
      </c>
      <c r="D21" s="29">
        <v>149.69999999999999</v>
      </c>
      <c r="E21" s="37">
        <v>15.6</v>
      </c>
    </row>
    <row r="22" spans="1:5">
      <c r="A22" s="7"/>
      <c r="B22" s="31"/>
      <c r="C22" s="31"/>
      <c r="D22" s="32"/>
      <c r="E22" s="32"/>
    </row>
    <row r="23" spans="1:5">
      <c r="A23" s="23" t="s">
        <v>17</v>
      </c>
      <c r="B23" s="28">
        <v>0.2</v>
      </c>
      <c r="C23" s="28">
        <v>0.1</v>
      </c>
      <c r="D23" s="29">
        <v>0</v>
      </c>
      <c r="E23" s="37">
        <v>0.03</v>
      </c>
    </row>
    <row r="24" spans="1:5">
      <c r="A24" s="23" t="s">
        <v>18</v>
      </c>
      <c r="B24" s="28">
        <v>15.3</v>
      </c>
      <c r="C24" s="28">
        <v>7.7</v>
      </c>
      <c r="D24" s="29">
        <v>7.7</v>
      </c>
      <c r="E24" s="37">
        <v>34</v>
      </c>
    </row>
    <row r="25" spans="1:5">
      <c r="A25" s="24" t="s">
        <v>19</v>
      </c>
      <c r="B25" s="33">
        <v>0</v>
      </c>
      <c r="C25" s="33">
        <v>0</v>
      </c>
      <c r="D25" s="34">
        <v>0</v>
      </c>
      <c r="E25" s="39">
        <v>0</v>
      </c>
    </row>
    <row r="26" spans="1:5">
      <c r="A26" s="6"/>
      <c r="B26" s="30"/>
      <c r="C26" s="30"/>
      <c r="D26" s="14"/>
      <c r="E26" s="14"/>
    </row>
    <row r="27" spans="1:5">
      <c r="A27" s="3" t="s">
        <v>20</v>
      </c>
      <c r="B27" s="28">
        <v>1437.2</v>
      </c>
      <c r="C27" s="28">
        <v>1583.9</v>
      </c>
      <c r="D27" s="29">
        <v>1669.7</v>
      </c>
      <c r="E27" s="37">
        <v>1779.2</v>
      </c>
    </row>
    <row r="28" spans="1:5">
      <c r="A28" s="3"/>
      <c r="B28" s="28"/>
      <c r="C28" s="28"/>
      <c r="D28" s="29"/>
      <c r="E28" s="29"/>
    </row>
    <row r="29" spans="1:5">
      <c r="A29" s="6" t="s">
        <v>21</v>
      </c>
      <c r="B29" s="28">
        <v>1290.2</v>
      </c>
      <c r="C29" s="28">
        <v>1481.3</v>
      </c>
      <c r="D29" s="29">
        <v>1584.4</v>
      </c>
      <c r="E29" s="37">
        <v>1642.3</v>
      </c>
    </row>
    <row r="30" spans="1:5">
      <c r="A30" s="15" t="s">
        <v>22</v>
      </c>
      <c r="B30" s="28">
        <v>414.3</v>
      </c>
      <c r="C30" s="28">
        <v>589.9</v>
      </c>
      <c r="D30" s="29">
        <v>635.1</v>
      </c>
      <c r="E30" s="37">
        <v>630</v>
      </c>
    </row>
    <row r="31" spans="1:5" ht="24">
      <c r="A31" s="15" t="s">
        <v>23</v>
      </c>
      <c r="B31" s="35">
        <v>15.3</v>
      </c>
      <c r="C31" s="35">
        <v>1.8</v>
      </c>
      <c r="D31" s="36">
        <v>2.5</v>
      </c>
      <c r="E31" s="40">
        <v>2.2999999999999998</v>
      </c>
    </row>
    <row r="32" spans="1:5">
      <c r="A32" s="15" t="s">
        <v>24</v>
      </c>
      <c r="B32" s="28">
        <v>175.8</v>
      </c>
      <c r="C32" s="28">
        <v>137.69999999999999</v>
      </c>
      <c r="D32" s="29">
        <v>183.5</v>
      </c>
      <c r="E32" s="37">
        <v>181.2</v>
      </c>
    </row>
    <row r="33" spans="1:5">
      <c r="A33" s="15" t="s">
        <v>25</v>
      </c>
      <c r="B33" s="28">
        <v>609.20000000000005</v>
      </c>
      <c r="C33" s="28">
        <v>667.1</v>
      </c>
      <c r="D33" s="29">
        <v>674.6</v>
      </c>
      <c r="E33" s="37">
        <v>665.1</v>
      </c>
    </row>
    <row r="34" spans="1:5">
      <c r="A34" s="15" t="s">
        <v>26</v>
      </c>
      <c r="B34" s="28">
        <v>64.099999999999994</v>
      </c>
      <c r="C34" s="28">
        <v>63.9</v>
      </c>
      <c r="D34" s="29">
        <v>63.8</v>
      </c>
      <c r="E34" s="37">
        <v>73.8</v>
      </c>
    </row>
    <row r="35" spans="1:5">
      <c r="A35" s="15" t="s">
        <v>27</v>
      </c>
      <c r="B35" s="28">
        <v>11.5</v>
      </c>
      <c r="C35" s="28">
        <v>21</v>
      </c>
      <c r="D35" s="29">
        <v>24.8</v>
      </c>
      <c r="E35" s="37">
        <v>90</v>
      </c>
    </row>
    <row r="36" spans="1:5">
      <c r="A36" s="3" t="s">
        <v>3</v>
      </c>
      <c r="B36" s="30"/>
      <c r="C36" s="30"/>
      <c r="D36" s="14"/>
      <c r="E36" s="37"/>
    </row>
    <row r="37" spans="1:5">
      <c r="A37" s="6" t="s">
        <v>28</v>
      </c>
      <c r="B37" s="28">
        <v>97</v>
      </c>
      <c r="C37" s="28">
        <v>78.5</v>
      </c>
      <c r="D37" s="29">
        <v>78.3</v>
      </c>
      <c r="E37" s="37">
        <v>121.8</v>
      </c>
    </row>
    <row r="38" spans="1:5">
      <c r="A38" s="6" t="s">
        <v>29</v>
      </c>
      <c r="B38" s="28">
        <v>50</v>
      </c>
      <c r="C38" s="28">
        <v>23.7</v>
      </c>
      <c r="D38" s="29">
        <v>7.1</v>
      </c>
      <c r="E38" s="37">
        <v>15</v>
      </c>
    </row>
    <row r="39" spans="1:5" ht="24">
      <c r="A39" s="24" t="s">
        <v>30</v>
      </c>
      <c r="B39" s="33">
        <v>0</v>
      </c>
      <c r="C39" s="33">
        <v>0.3</v>
      </c>
      <c r="D39" s="34">
        <v>0</v>
      </c>
      <c r="E39" s="39">
        <v>0</v>
      </c>
    </row>
    <row r="40" spans="1:5">
      <c r="A40" s="2"/>
      <c r="B40" s="2"/>
      <c r="C40" s="2"/>
      <c r="D40" s="2"/>
      <c r="E40" s="2"/>
    </row>
    <row r="41" spans="1:5">
      <c r="A41" s="25" t="s">
        <v>38</v>
      </c>
      <c r="B41" s="10"/>
      <c r="C41" s="10"/>
      <c r="D41" s="2"/>
      <c r="E41" s="2"/>
    </row>
    <row r="42" spans="1:5">
      <c r="A42" s="25" t="s">
        <v>39</v>
      </c>
      <c r="B42" s="10"/>
      <c r="C42" s="10"/>
      <c r="D42" s="2"/>
      <c r="E42" s="2"/>
    </row>
    <row r="43" spans="1:5">
      <c r="A43" s="2"/>
      <c r="B43" s="2"/>
      <c r="C43" s="2"/>
      <c r="D43" s="2"/>
      <c r="E43" s="2"/>
    </row>
    <row r="44" spans="1:5">
      <c r="A44" s="26" t="s">
        <v>31</v>
      </c>
      <c r="B44" s="2"/>
      <c r="C44" s="2"/>
      <c r="D44" s="2"/>
      <c r="E44" s="2"/>
    </row>
  </sheetData>
  <customSheetViews>
    <customSheetView guid="{0A089031-E044-448A-B3AC-98176180C6AA}" scale="130">
      <pane ySplit="4" topLeftCell="A23" activePane="bottomLeft" state="frozen"/>
      <selection pane="bottomLeft" activeCell="I26" sqref="I26"/>
      <pageMargins left="0.31496062992125984" right="0.31496062992125984" top="0.74803149606299213" bottom="0.74803149606299213" header="0.31496062992125984" footer="0.31496062992125984"/>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7"/>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pane ySplit="4" topLeftCell="A26"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8"/>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4" topLeftCell="A20" activePane="bottomLeft" state="frozen"/>
      <selection pane="bottomLeft" activeCell="A49" sqref="A49"/>
      <pageMargins left="0.31496062992125984" right="0.31496062992125984" top="0.74803149606299213" bottom="0.74803149606299213" header="0.31496062992125984" footer="0.31496062992125984"/>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s>
  <phoneticPr fontId="18" type="noConversion"/>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E2" location="'Листа табела'!A1" display="Листа табела"/>
  </hyperlinks>
  <pageMargins left="0.31496062992125984" right="0.31496062992125984" top="0.74803149606299213" bottom="0.74803149606299213" header="0.31496062992125984" footer="0.31496062992125984"/>
  <pageSetup paperSize="9" orientation="portrait" r:id="rId10"/>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dimension ref="A1:K56"/>
  <sheetViews>
    <sheetView zoomScale="130" zoomScaleNormal="130" workbookViewId="0">
      <pane ySplit="4" topLeftCell="A5" activePane="bottomLeft" state="frozen"/>
      <selection pane="bottomLeft" activeCell="A34" sqref="A34"/>
    </sheetView>
  </sheetViews>
  <sheetFormatPr defaultRowHeight="14.25"/>
  <cols>
    <col min="1" max="1" width="54.140625" style="1" customWidth="1"/>
    <col min="2" max="7" width="7.42578125" style="1" customWidth="1"/>
    <col min="8" max="16384" width="9.140625" style="1"/>
  </cols>
  <sheetData>
    <row r="1" spans="1:7">
      <c r="A1" s="11" t="s">
        <v>72</v>
      </c>
      <c r="B1" s="2"/>
      <c r="C1" s="2"/>
      <c r="D1" s="2"/>
      <c r="E1" s="2"/>
      <c r="F1" s="2"/>
      <c r="G1" s="2"/>
    </row>
    <row r="2" spans="1:7" ht="15" thickBot="1">
      <c r="A2" s="12" t="s">
        <v>37</v>
      </c>
      <c r="F2" s="16" t="s">
        <v>0</v>
      </c>
      <c r="G2" s="16" t="s">
        <v>0</v>
      </c>
    </row>
    <row r="3" spans="1:7" ht="15" thickTop="1">
      <c r="A3" s="58"/>
      <c r="B3" s="61" t="s">
        <v>1</v>
      </c>
      <c r="C3" s="62"/>
      <c r="D3" s="62"/>
      <c r="E3" s="62"/>
      <c r="F3" s="63"/>
      <c r="G3" s="63"/>
    </row>
    <row r="4" spans="1:7" ht="18" customHeight="1">
      <c r="A4" s="59"/>
      <c r="B4" s="60">
        <v>2011</v>
      </c>
      <c r="C4" s="60">
        <v>2012</v>
      </c>
      <c r="D4" s="60">
        <v>2013</v>
      </c>
      <c r="E4" s="60">
        <v>2014</v>
      </c>
      <c r="F4" s="67">
        <v>2015</v>
      </c>
      <c r="G4" s="67">
        <v>2016</v>
      </c>
    </row>
    <row r="5" spans="1:7" ht="18" customHeight="1">
      <c r="A5" s="3" t="s">
        <v>2</v>
      </c>
      <c r="B5" s="51">
        <v>1706.5</v>
      </c>
      <c r="C5" s="51">
        <v>1674.1</v>
      </c>
      <c r="D5" s="51">
        <v>1637</v>
      </c>
      <c r="E5" s="51">
        <v>1771.8</v>
      </c>
      <c r="F5" s="51">
        <v>1831.7</v>
      </c>
      <c r="G5" s="51">
        <v>2616.5603230000002</v>
      </c>
    </row>
    <row r="6" spans="1:7" ht="9.9499999999999993" customHeight="1">
      <c r="A6" s="7" t="s">
        <v>3</v>
      </c>
      <c r="B6" s="51"/>
      <c r="C6" s="51"/>
      <c r="D6" s="51"/>
      <c r="E6" s="51"/>
      <c r="F6" s="51"/>
      <c r="G6" s="51"/>
    </row>
    <row r="7" spans="1:7">
      <c r="A7" s="6" t="s">
        <v>4</v>
      </c>
      <c r="B7" s="51">
        <v>1440</v>
      </c>
      <c r="C7" s="51">
        <v>1437.3</v>
      </c>
      <c r="D7" s="51">
        <v>1409</v>
      </c>
      <c r="E7" s="51">
        <v>1458.3</v>
      </c>
      <c r="F7" s="51">
        <v>1569.9</v>
      </c>
      <c r="G7" s="51">
        <v>2347.6657129999999</v>
      </c>
    </row>
    <row r="8" spans="1:7">
      <c r="A8" s="15" t="s">
        <v>5</v>
      </c>
      <c r="B8" s="51">
        <v>340.2</v>
      </c>
      <c r="C8" s="51">
        <v>345.1</v>
      </c>
      <c r="D8" s="51">
        <v>350.5</v>
      </c>
      <c r="E8" s="51">
        <v>324.2</v>
      </c>
      <c r="F8" s="51">
        <v>338</v>
      </c>
      <c r="G8" s="51">
        <v>1282.9095159999997</v>
      </c>
    </row>
    <row r="9" spans="1:7">
      <c r="A9" s="22" t="s">
        <v>6</v>
      </c>
      <c r="B9" s="51">
        <v>0.8</v>
      </c>
      <c r="C9" s="51">
        <v>0.8</v>
      </c>
      <c r="D9" s="51">
        <v>0.8</v>
      </c>
      <c r="E9" s="51">
        <v>0.8</v>
      </c>
      <c r="F9" s="51">
        <v>0.7</v>
      </c>
      <c r="G9" s="51">
        <v>925.96699999999998</v>
      </c>
    </row>
    <row r="10" spans="1:7">
      <c r="A10" s="42" t="s">
        <v>45</v>
      </c>
      <c r="B10" s="51">
        <v>137.4</v>
      </c>
      <c r="C10" s="51">
        <v>129.9</v>
      </c>
      <c r="D10" s="51">
        <v>135.4</v>
      </c>
      <c r="E10" s="51">
        <v>133.19999999999999</v>
      </c>
      <c r="F10" s="51">
        <v>146.80000000000001</v>
      </c>
      <c r="G10" s="51">
        <v>181.49422000000001</v>
      </c>
    </row>
    <row r="11" spans="1:7">
      <c r="A11" s="42" t="s">
        <v>8</v>
      </c>
      <c r="B11" s="51">
        <v>7.2</v>
      </c>
      <c r="C11" s="51">
        <v>13.1</v>
      </c>
      <c r="D11" s="51">
        <v>20.8</v>
      </c>
      <c r="E11" s="51">
        <v>24.5</v>
      </c>
      <c r="F11" s="51">
        <v>20.8</v>
      </c>
      <c r="G11" s="51">
        <v>10.688872</v>
      </c>
    </row>
    <row r="12" spans="1:7" ht="24">
      <c r="A12" s="42" t="s">
        <v>46</v>
      </c>
      <c r="B12" s="51">
        <v>183.9</v>
      </c>
      <c r="C12" s="51">
        <v>190</v>
      </c>
      <c r="D12" s="51">
        <v>182</v>
      </c>
      <c r="E12" s="51">
        <v>151.5</v>
      </c>
      <c r="F12" s="51">
        <v>152.6</v>
      </c>
      <c r="G12" s="51">
        <v>150.88276999999999</v>
      </c>
    </row>
    <row r="13" spans="1:7">
      <c r="A13" s="22" t="s">
        <v>10</v>
      </c>
      <c r="B13" s="51">
        <v>10.9</v>
      </c>
      <c r="C13" s="51">
        <v>11.2</v>
      </c>
      <c r="D13" s="51">
        <v>11.6</v>
      </c>
      <c r="E13" s="51">
        <v>14.1</v>
      </c>
      <c r="F13" s="55">
        <v>17.100000000000001</v>
      </c>
      <c r="G13" s="55">
        <v>13.876654</v>
      </c>
    </row>
    <row r="14" spans="1:7">
      <c r="A14" s="27" t="s">
        <v>36</v>
      </c>
      <c r="B14" s="51">
        <v>1098.7</v>
      </c>
      <c r="C14" s="51">
        <v>1091</v>
      </c>
      <c r="D14" s="51">
        <v>1058</v>
      </c>
      <c r="E14" s="51">
        <v>1090.5999999999999</v>
      </c>
      <c r="F14" s="55">
        <v>1157.5999999999999</v>
      </c>
      <c r="G14" s="55">
        <v>1207.8446939999999</v>
      </c>
    </row>
    <row r="15" spans="1:7">
      <c r="A15" s="72" t="s">
        <v>80</v>
      </c>
      <c r="B15" s="51" t="s">
        <v>75</v>
      </c>
      <c r="C15" s="51" t="s">
        <v>75</v>
      </c>
      <c r="D15" s="51" t="s">
        <v>75</v>
      </c>
      <c r="E15" s="51">
        <v>42.6</v>
      </c>
      <c r="F15" s="55">
        <v>73.900000000000006</v>
      </c>
      <c r="G15" s="55">
        <v>779.59531500000003</v>
      </c>
    </row>
    <row r="16" spans="1:7">
      <c r="A16" s="43" t="s">
        <v>11</v>
      </c>
      <c r="B16" s="51">
        <v>1</v>
      </c>
      <c r="C16" s="51">
        <v>1.2</v>
      </c>
      <c r="D16" s="51">
        <v>0.5</v>
      </c>
      <c r="E16" s="51">
        <v>0.8</v>
      </c>
      <c r="F16" s="55">
        <v>0.4</v>
      </c>
      <c r="G16" s="55">
        <v>0.51720900000000003</v>
      </c>
    </row>
    <row r="17" spans="1:7" ht="9.9499999999999993" customHeight="1">
      <c r="A17" s="3"/>
      <c r="B17" s="51"/>
      <c r="C17" s="51"/>
      <c r="D17" s="51"/>
      <c r="E17" s="51"/>
      <c r="F17" s="51"/>
      <c r="G17" s="51"/>
    </row>
    <row r="18" spans="1:7">
      <c r="A18" s="6" t="s">
        <v>12</v>
      </c>
      <c r="B18" s="51">
        <v>213.4</v>
      </c>
      <c r="C18" s="51">
        <v>218.4</v>
      </c>
      <c r="D18" s="51">
        <v>206.3</v>
      </c>
      <c r="E18" s="51">
        <v>270.8</v>
      </c>
      <c r="F18" s="51">
        <v>229.9</v>
      </c>
      <c r="G18" s="51">
        <v>251.99016499999999</v>
      </c>
    </row>
    <row r="19" spans="1:7" s="53" customFormat="1" ht="24" customHeight="1">
      <c r="A19" s="43" t="s">
        <v>47</v>
      </c>
      <c r="B19" s="52">
        <v>9.4</v>
      </c>
      <c r="C19" s="52">
        <v>7</v>
      </c>
      <c r="D19" s="52">
        <v>21.1</v>
      </c>
      <c r="E19" s="52">
        <v>88.2</v>
      </c>
      <c r="F19" s="52">
        <v>26.5</v>
      </c>
      <c r="G19" s="52">
        <v>51.255997000000001</v>
      </c>
    </row>
    <row r="20" spans="1:7">
      <c r="A20" s="43" t="s">
        <v>48</v>
      </c>
      <c r="B20" s="51">
        <v>150.9</v>
      </c>
      <c r="C20" s="51">
        <v>149.19999999999999</v>
      </c>
      <c r="D20" s="51">
        <v>153.1</v>
      </c>
      <c r="E20" s="51">
        <v>147.30000000000001</v>
      </c>
      <c r="F20" s="51">
        <v>168.4</v>
      </c>
      <c r="G20" s="51">
        <v>162.612404</v>
      </c>
    </row>
    <row r="21" spans="1:7">
      <c r="A21" s="43" t="s">
        <v>15</v>
      </c>
      <c r="B21" s="51">
        <v>22</v>
      </c>
      <c r="C21" s="51">
        <v>19.5</v>
      </c>
      <c r="D21" s="51">
        <v>19.100000000000001</v>
      </c>
      <c r="E21" s="51">
        <v>18.899999999999999</v>
      </c>
      <c r="F21" s="51">
        <v>17.399999999999999</v>
      </c>
      <c r="G21" s="51">
        <v>17.822382999999999</v>
      </c>
    </row>
    <row r="22" spans="1:7">
      <c r="A22" s="15" t="s">
        <v>16</v>
      </c>
      <c r="B22" s="51">
        <v>31.1</v>
      </c>
      <c r="C22" s="51">
        <v>42.8</v>
      </c>
      <c r="D22" s="51">
        <v>12.9</v>
      </c>
      <c r="E22" s="51">
        <v>16.399999999999999</v>
      </c>
      <c r="F22" s="51">
        <v>17.5</v>
      </c>
      <c r="G22" s="51">
        <v>20.299381</v>
      </c>
    </row>
    <row r="23" spans="1:7" ht="9.9499999999999993" customHeight="1">
      <c r="A23" s="7"/>
      <c r="B23" s="51"/>
      <c r="C23" s="51"/>
      <c r="D23" s="51"/>
      <c r="E23" s="51"/>
      <c r="F23" s="51"/>
      <c r="G23" s="51"/>
    </row>
    <row r="24" spans="1:7">
      <c r="A24" s="45" t="s">
        <v>49</v>
      </c>
      <c r="B24" s="51">
        <v>53.1</v>
      </c>
      <c r="C24" s="51">
        <v>18</v>
      </c>
      <c r="D24" s="51">
        <v>21.4</v>
      </c>
      <c r="E24" s="51">
        <v>32.4</v>
      </c>
      <c r="F24" s="51">
        <v>29.6</v>
      </c>
      <c r="G24" s="51">
        <v>15.489449</v>
      </c>
    </row>
    <row r="25" spans="1:7">
      <c r="A25" s="45" t="s">
        <v>50</v>
      </c>
      <c r="B25" s="51">
        <v>0</v>
      </c>
      <c r="C25" s="51">
        <v>0.4</v>
      </c>
      <c r="D25" s="51">
        <v>0.3</v>
      </c>
      <c r="E25" s="51">
        <v>10.3</v>
      </c>
      <c r="F25" s="51">
        <v>2.4</v>
      </c>
      <c r="G25" s="51">
        <v>1.4149959999999999</v>
      </c>
    </row>
    <row r="26" spans="1:7" ht="9.9499999999999993" customHeight="1">
      <c r="A26" s="7"/>
      <c r="B26" s="51"/>
      <c r="C26" s="51"/>
      <c r="D26" s="51"/>
      <c r="E26" s="51"/>
      <c r="F26" s="51"/>
      <c r="G26" s="51"/>
    </row>
    <row r="27" spans="1:7">
      <c r="A27" s="44" t="s">
        <v>51</v>
      </c>
      <c r="B27" s="51">
        <v>273.2</v>
      </c>
      <c r="C27" s="51">
        <v>388.3</v>
      </c>
      <c r="D27" s="51">
        <v>426</v>
      </c>
      <c r="E27" s="51">
        <v>735.8</v>
      </c>
      <c r="F27" s="51">
        <v>682.4</v>
      </c>
      <c r="G27" s="51">
        <v>860.78222500000004</v>
      </c>
    </row>
    <row r="28" spans="1:7">
      <c r="A28" s="43" t="s">
        <v>52</v>
      </c>
      <c r="B28" s="51">
        <v>10.5</v>
      </c>
      <c r="C28" s="51">
        <v>7.7</v>
      </c>
      <c r="D28" s="51">
        <v>6.7</v>
      </c>
      <c r="E28" s="51">
        <v>13.6</v>
      </c>
      <c r="F28" s="51">
        <v>18.7</v>
      </c>
      <c r="G28" s="51">
        <v>16.846356</v>
      </c>
    </row>
    <row r="29" spans="1:7">
      <c r="A29" s="43" t="s">
        <v>53</v>
      </c>
      <c r="B29" s="51">
        <v>15.2</v>
      </c>
      <c r="C29" s="51">
        <v>92</v>
      </c>
      <c r="D29" s="51">
        <v>12.8</v>
      </c>
      <c r="E29" s="51">
        <v>4</v>
      </c>
      <c r="F29" s="51">
        <v>6.5</v>
      </c>
      <c r="G29" s="51">
        <v>5.2282469999999996</v>
      </c>
    </row>
    <row r="30" spans="1:7">
      <c r="A30" s="43" t="s">
        <v>54</v>
      </c>
      <c r="B30" s="51">
        <v>247.5</v>
      </c>
      <c r="C30" s="51">
        <v>288.60000000000002</v>
      </c>
      <c r="D30" s="51">
        <v>406.5</v>
      </c>
      <c r="E30" s="51">
        <v>718.3</v>
      </c>
      <c r="F30" s="51">
        <v>657.2</v>
      </c>
      <c r="G30" s="51">
        <v>838.70762200000001</v>
      </c>
    </row>
    <row r="31" spans="1:7" ht="9.9499999999999993" customHeight="1">
      <c r="A31" s="7"/>
      <c r="B31" s="51"/>
      <c r="C31" s="51"/>
      <c r="D31" s="51"/>
      <c r="E31" s="51"/>
      <c r="F31" s="51"/>
      <c r="G31" s="51"/>
    </row>
    <row r="32" spans="1:7">
      <c r="A32" s="3" t="s">
        <v>20</v>
      </c>
      <c r="B32" s="51">
        <v>1726.7</v>
      </c>
      <c r="C32" s="51">
        <v>1663.4</v>
      </c>
      <c r="D32" s="51">
        <v>1567.2</v>
      </c>
      <c r="E32" s="51">
        <v>1772.9</v>
      </c>
      <c r="F32" s="51">
        <v>1723.9</v>
      </c>
      <c r="G32" s="51">
        <f>G34+G44</f>
        <v>2490.951642</v>
      </c>
    </row>
    <row r="33" spans="1:11" ht="9.9499999999999993" customHeight="1">
      <c r="A33" s="3"/>
      <c r="B33" s="51"/>
      <c r="C33" s="51"/>
      <c r="D33" s="51"/>
      <c r="E33" s="51"/>
      <c r="F33" s="51"/>
      <c r="G33" s="51"/>
    </row>
    <row r="34" spans="1:11">
      <c r="A34" s="6" t="s">
        <v>61</v>
      </c>
      <c r="B34" s="51">
        <v>1437.3</v>
      </c>
      <c r="C34" s="51">
        <v>1377.1</v>
      </c>
      <c r="D34" s="51">
        <v>1276.0999999999999</v>
      </c>
      <c r="E34" s="51">
        <v>1422.8</v>
      </c>
      <c r="F34" s="51">
        <v>1359.6</v>
      </c>
      <c r="G34" s="51">
        <v>2336.4</v>
      </c>
    </row>
    <row r="35" spans="1:11">
      <c r="A35" s="43" t="s">
        <v>55</v>
      </c>
      <c r="B35" s="51">
        <v>712.6</v>
      </c>
      <c r="C35" s="51">
        <v>722.6</v>
      </c>
      <c r="D35" s="51">
        <v>677.7</v>
      </c>
      <c r="E35" s="51">
        <v>718</v>
      </c>
      <c r="F35" s="51">
        <f>730.5+4.2+0.8</f>
        <v>735.5</v>
      </c>
      <c r="G35" s="51">
        <f>741.972378+4.805186</f>
        <v>746.7775640000001</v>
      </c>
    </row>
    <row r="36" spans="1:11">
      <c r="A36" s="43" t="s">
        <v>56</v>
      </c>
      <c r="B36" s="51">
        <v>152</v>
      </c>
      <c r="C36" s="51">
        <v>143.19999999999999</v>
      </c>
      <c r="D36" s="51">
        <v>155.80000000000001</v>
      </c>
      <c r="E36" s="51">
        <v>155</v>
      </c>
      <c r="F36" s="51">
        <f>153.4+0.5</f>
        <v>153.9</v>
      </c>
      <c r="G36" s="51">
        <f>148.084379+2.759119</f>
        <v>150.84349800000001</v>
      </c>
    </row>
    <row r="37" spans="1:11">
      <c r="A37" s="43" t="s">
        <v>57</v>
      </c>
      <c r="B37" s="51">
        <v>36</v>
      </c>
      <c r="C37" s="51">
        <v>39</v>
      </c>
      <c r="D37" s="51">
        <v>39.4</v>
      </c>
      <c r="E37" s="51">
        <v>46.4</v>
      </c>
      <c r="F37" s="51">
        <v>54.6</v>
      </c>
      <c r="G37" s="51">
        <f>74.535211+0.004726</f>
        <v>74.539937000000009</v>
      </c>
    </row>
    <row r="38" spans="1:11">
      <c r="A38" s="43" t="s">
        <v>58</v>
      </c>
      <c r="B38" s="51">
        <v>165.6</v>
      </c>
      <c r="C38" s="51">
        <v>128.80000000000001</v>
      </c>
      <c r="D38" s="51">
        <v>112.8</v>
      </c>
      <c r="E38" s="51">
        <v>99.8</v>
      </c>
      <c r="F38" s="51">
        <v>94.4</v>
      </c>
      <c r="G38" s="51">
        <v>98.865145999999996</v>
      </c>
    </row>
    <row r="39" spans="1:11">
      <c r="A39" s="43" t="s">
        <v>49</v>
      </c>
      <c r="B39" s="51">
        <v>83.3</v>
      </c>
      <c r="C39" s="51">
        <v>94.6</v>
      </c>
      <c r="D39" s="51">
        <v>41.7</v>
      </c>
      <c r="E39" s="51">
        <v>76.099999999999994</v>
      </c>
      <c r="F39" s="51">
        <v>50.1</v>
      </c>
      <c r="G39" s="51">
        <f>37.772312+0.0146</f>
        <v>37.786912000000001</v>
      </c>
    </row>
    <row r="40" spans="1:11" ht="24">
      <c r="A40" s="79" t="s">
        <v>78</v>
      </c>
      <c r="B40" s="51">
        <v>275.89999999999998</v>
      </c>
      <c r="C40" s="51">
        <v>247.7</v>
      </c>
      <c r="D40" s="51">
        <v>248.7</v>
      </c>
      <c r="E40" s="51">
        <v>327.5</v>
      </c>
      <c r="F40" s="51">
        <f>252.9+18.2</f>
        <v>271.10000000000002</v>
      </c>
      <c r="G40" s="51">
        <f>218.875668+18.77313</f>
        <v>237.648798</v>
      </c>
    </row>
    <row r="41" spans="1:11" ht="25.5">
      <c r="A41" s="79" t="s">
        <v>84</v>
      </c>
      <c r="B41" s="51">
        <v>0</v>
      </c>
      <c r="C41" s="51">
        <v>0</v>
      </c>
      <c r="D41" s="51">
        <v>0</v>
      </c>
      <c r="E41" s="51">
        <v>0</v>
      </c>
      <c r="F41" s="51">
        <v>0</v>
      </c>
      <c r="G41" s="51">
        <v>989.96930699999996</v>
      </c>
    </row>
    <row r="42" spans="1:11">
      <c r="A42" s="43" t="s">
        <v>59</v>
      </c>
      <c r="B42" s="51">
        <v>11.9</v>
      </c>
      <c r="C42" s="51">
        <v>1.1000000000000001</v>
      </c>
      <c r="D42" s="51">
        <v>0</v>
      </c>
      <c r="E42" s="51">
        <v>0</v>
      </c>
      <c r="F42" s="51">
        <v>0</v>
      </c>
      <c r="G42" s="51">
        <v>0</v>
      </c>
      <c r="H42" s="54"/>
      <c r="I42" s="54"/>
      <c r="J42" s="54"/>
      <c r="K42" s="54"/>
    </row>
    <row r="43" spans="1:11" ht="9.9499999999999993" customHeight="1">
      <c r="A43" s="15"/>
      <c r="B43" s="51"/>
      <c r="C43" s="51"/>
      <c r="D43" s="51"/>
      <c r="E43" s="51"/>
      <c r="F43" s="51"/>
      <c r="G43" s="51"/>
    </row>
    <row r="44" spans="1:11">
      <c r="A44" s="46" t="s">
        <v>50</v>
      </c>
      <c r="B44" s="51">
        <v>289.39999999999998</v>
      </c>
      <c r="C44" s="51">
        <v>286.3</v>
      </c>
      <c r="D44" s="51">
        <v>291.10000000000002</v>
      </c>
      <c r="E44" s="51">
        <v>350.2</v>
      </c>
      <c r="F44" s="51">
        <v>364.3</v>
      </c>
      <c r="G44" s="51">
        <f>153.509226+1.042416</f>
        <v>154.55164200000002</v>
      </c>
    </row>
    <row r="45" spans="1:11" ht="9.9499999999999993" customHeight="1">
      <c r="A45" s="15"/>
      <c r="B45" s="51"/>
      <c r="C45" s="51"/>
      <c r="D45" s="51"/>
      <c r="E45" s="51"/>
      <c r="F45" s="51"/>
      <c r="G45" s="51"/>
    </row>
    <row r="46" spans="1:11">
      <c r="A46" s="46" t="s">
        <v>60</v>
      </c>
      <c r="B46" s="51">
        <v>448.3</v>
      </c>
      <c r="C46" s="51">
        <v>507.2</v>
      </c>
      <c r="D46" s="51">
        <v>532.5</v>
      </c>
      <c r="E46" s="51">
        <v>763.6</v>
      </c>
      <c r="F46" s="51">
        <v>744.2</v>
      </c>
      <c r="G46" s="69">
        <v>1036.981773</v>
      </c>
    </row>
    <row r="47" spans="1:11">
      <c r="A47" s="43" t="s">
        <v>62</v>
      </c>
      <c r="B47" s="51">
        <v>106.9</v>
      </c>
      <c r="C47" s="51">
        <v>57.6</v>
      </c>
      <c r="D47" s="51">
        <v>54</v>
      </c>
      <c r="E47" s="51">
        <v>204.5</v>
      </c>
      <c r="F47" s="51">
        <f>108.7+0.2</f>
        <v>108.9</v>
      </c>
      <c r="G47" s="51">
        <f>187.652507+0.387847</f>
        <v>188.04035400000001</v>
      </c>
    </row>
    <row r="48" spans="1:11">
      <c r="A48" s="43" t="s">
        <v>63</v>
      </c>
      <c r="B48" s="51">
        <v>102.2</v>
      </c>
      <c r="C48" s="51">
        <v>86.8</v>
      </c>
      <c r="D48" s="51">
        <v>18.899999999999999</v>
      </c>
      <c r="E48" s="51">
        <v>12.6</v>
      </c>
      <c r="F48" s="51">
        <v>82</v>
      </c>
      <c r="G48" s="51">
        <v>199.71463</v>
      </c>
    </row>
    <row r="49" spans="1:7">
      <c r="A49" s="43" t="s">
        <v>64</v>
      </c>
      <c r="B49" s="51">
        <v>239.2</v>
      </c>
      <c r="C49" s="51">
        <v>362.9</v>
      </c>
      <c r="D49" s="51">
        <v>459.6</v>
      </c>
      <c r="E49" s="51">
        <v>546.5</v>
      </c>
      <c r="F49" s="51">
        <v>553.29999999999995</v>
      </c>
      <c r="G49" s="51">
        <v>649.22678900000005</v>
      </c>
    </row>
    <row r="50" spans="1:7" ht="12" customHeight="1">
      <c r="A50" s="2"/>
      <c r="B50" s="2"/>
      <c r="C50" s="2"/>
      <c r="D50" s="2"/>
      <c r="E50" s="2"/>
      <c r="F50" s="2"/>
      <c r="G50" s="68"/>
    </row>
    <row r="51" spans="1:7">
      <c r="A51" s="25" t="s">
        <v>65</v>
      </c>
      <c r="B51" s="10"/>
      <c r="C51" s="10"/>
      <c r="D51" s="10"/>
      <c r="E51" s="10"/>
      <c r="F51" s="10"/>
      <c r="G51" s="10"/>
    </row>
    <row r="52" spans="1:7">
      <c r="A52" s="25" t="s">
        <v>76</v>
      </c>
      <c r="B52" s="10"/>
      <c r="C52" s="10"/>
      <c r="D52" s="10"/>
      <c r="E52" s="10"/>
      <c r="F52" s="10"/>
      <c r="G52" s="10"/>
    </row>
    <row r="53" spans="1:7" s="78" customFormat="1" ht="64.5" customHeight="1">
      <c r="A53" s="81" t="s">
        <v>82</v>
      </c>
      <c r="B53" s="81"/>
      <c r="C53" s="81"/>
      <c r="D53" s="81"/>
      <c r="E53" s="81"/>
      <c r="F53" s="81"/>
      <c r="G53" s="81"/>
    </row>
    <row r="54" spans="1:7" s="78" customFormat="1" ht="47.25" customHeight="1">
      <c r="A54" s="82" t="s">
        <v>83</v>
      </c>
      <c r="B54" s="82"/>
      <c r="C54" s="82"/>
      <c r="D54" s="82"/>
      <c r="E54" s="82"/>
      <c r="F54" s="82"/>
      <c r="G54" s="82"/>
    </row>
    <row r="55" spans="1:7" ht="13.5" customHeight="1">
      <c r="A55" s="71"/>
      <c r="B55" s="71"/>
      <c r="C55" s="71"/>
      <c r="D55" s="71"/>
      <c r="E55" s="71"/>
      <c r="F55" s="71"/>
      <c r="G55" s="71"/>
    </row>
    <row r="56" spans="1:7">
      <c r="A56" s="47" t="s">
        <v>31</v>
      </c>
      <c r="B56" s="2"/>
      <c r="C56" s="2"/>
      <c r="D56" s="2"/>
      <c r="E56" s="2"/>
      <c r="F56" s="2"/>
      <c r="G56" s="2"/>
    </row>
  </sheetData>
  <customSheetViews>
    <customSheetView guid="{0A089031-E044-448A-B3AC-98176180C6AA}" scale="130">
      <pane ySplit="4" topLeftCell="A50" activePane="bottomLeft" state="frozen"/>
      <selection pane="bottomLeft" activeCell="G54" sqref="G54"/>
      <pageMargins left="0.15748031496062992" right="0.15748031496062992" top="0.55118110236220474" bottom="0.55118110236220474" header="0.19685039370078741" footer="0.19685039370078741"/>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topLeftCell="A38">
      <selection activeCell="I46" sqref="I46"/>
      <pageMargins left="0.15748031496062992" right="0.15748031496062992"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 guid="{A5DA1AA6-BBE8-4B37-9307-A3E21A6472DA}" scale="130">
      <pane ySplit="3" topLeftCell="A19" activePane="bottomLeft" state="frozen"/>
      <selection pane="bottomLeft" activeCell="A2" sqref="A2"/>
      <pageMargins left="0.15748031496062992" right="0.15748031496062992"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3" topLeftCell="A4" activePane="bottomLeft" state="frozen"/>
      <selection pane="bottomLeft" activeCell="A59" sqref="A59"/>
      <pageMargins left="0.15748031496062992" right="0.15748031496062992"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1D55346-8269-49E7-B79E-EBC51FAF56D6}" scale="130" showPageBreaks="1" topLeftCell="A43">
      <selection activeCell="K41" sqref="K41"/>
      <pageMargins left="0.15748031496062992" right="0.15748031496062992"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 guid="{0D17EE3A-A723-4128-A57D-F6AA8D7B75A6}" scale="130" showPageBreaks="1" topLeftCell="A40">
      <selection activeCell="B54" sqref="B54"/>
      <pageMargins left="0.15748031496062992" right="0.15748031496062992"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2016&amp;C&amp;"Arial,Regular"&amp;8Стр. &amp;P од &amp;N</oddFooter>
      </headerFooter>
    </customSheetView>
  </customSheetViews>
  <mergeCells count="2">
    <mergeCell ref="A53:G53"/>
    <mergeCell ref="A54:G54"/>
  </mergeCells>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F2" location="'Листа табела'!A1" display="Листа табела"/>
    <hyperlink ref="G2" location="'Листа табела'!A1" display="Листа табела"/>
  </hyperlinks>
  <pageMargins left="0.15748031496062992" right="0.15748031496062992" top="0.55118110236220474" bottom="0.55118110236220474" header="0.19685039370078741" footer="0.19685039370078741"/>
  <pageSetup paperSize="9" orientation="portrait" r:id="rId7"/>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dimension ref="A1:E44"/>
  <sheetViews>
    <sheetView zoomScale="130" zoomScaleNormal="130" workbookViewId="0">
      <pane ySplit="4" topLeftCell="A5" activePane="bottomLeft" state="frozen"/>
      <selection pane="bottomLeft" activeCell="I28" sqref="I28"/>
    </sheetView>
  </sheetViews>
  <sheetFormatPr defaultRowHeight="14.25"/>
  <cols>
    <col min="1" max="1" width="33.140625" style="1" customWidth="1"/>
    <col min="2" max="5" width="8.7109375" style="1" customWidth="1"/>
    <col min="6" max="16384" width="9.140625" style="1"/>
  </cols>
  <sheetData>
    <row r="1" spans="1:5">
      <c r="A1" s="11" t="s">
        <v>66</v>
      </c>
      <c r="B1" s="2"/>
      <c r="C1" s="2"/>
      <c r="D1" s="2"/>
    </row>
    <row r="2" spans="1:5" ht="15" thickBot="1">
      <c r="A2" s="12" t="s">
        <v>37</v>
      </c>
      <c r="B2" s="2"/>
      <c r="C2" s="2"/>
      <c r="D2" s="2"/>
      <c r="E2" s="16" t="s">
        <v>0</v>
      </c>
    </row>
    <row r="3" spans="1:5" ht="18" customHeight="1" thickTop="1">
      <c r="A3" s="21"/>
      <c r="B3" s="56" t="s">
        <v>1</v>
      </c>
      <c r="C3" s="57"/>
      <c r="D3" s="57"/>
      <c r="E3" s="57"/>
    </row>
    <row r="4" spans="1:5" ht="18" customHeight="1">
      <c r="A4" s="20"/>
      <c r="B4" s="8">
        <v>2007</v>
      </c>
      <c r="C4" s="8">
        <v>2008</v>
      </c>
      <c r="D4" s="9">
        <v>2009</v>
      </c>
      <c r="E4" s="9">
        <v>2010</v>
      </c>
    </row>
    <row r="5" spans="1:5" ht="18" customHeight="1">
      <c r="A5" s="5" t="s">
        <v>2</v>
      </c>
      <c r="B5" s="28">
        <v>591.1</v>
      </c>
      <c r="C5" s="28">
        <v>640.4</v>
      </c>
      <c r="D5" s="29">
        <v>565.79999999999995</v>
      </c>
      <c r="E5" s="37">
        <v>556.46458899999993</v>
      </c>
    </row>
    <row r="6" spans="1:5">
      <c r="A6" s="7" t="s">
        <v>3</v>
      </c>
      <c r="B6" s="28"/>
      <c r="C6" s="28"/>
      <c r="D6" s="29"/>
      <c r="E6" s="37"/>
    </row>
    <row r="7" spans="1:5">
      <c r="A7" s="6" t="s">
        <v>4</v>
      </c>
      <c r="B7" s="28">
        <v>367.1</v>
      </c>
      <c r="C7" s="28">
        <v>394.3</v>
      </c>
      <c r="D7" s="29">
        <v>320.39999999999998</v>
      </c>
      <c r="E7" s="38">
        <v>339.71927900000003</v>
      </c>
    </row>
    <row r="8" spans="1:5">
      <c r="A8" s="15" t="s">
        <v>5</v>
      </c>
      <c r="B8" s="28">
        <v>61.5</v>
      </c>
      <c r="C8" s="28">
        <v>77</v>
      </c>
      <c r="D8" s="29">
        <v>56.4</v>
      </c>
      <c r="E8" s="38">
        <v>57.651927999999998</v>
      </c>
    </row>
    <row r="9" spans="1:5">
      <c r="A9" s="22" t="s">
        <v>6</v>
      </c>
      <c r="B9" s="28">
        <v>0.4</v>
      </c>
      <c r="C9" s="28">
        <v>0.3</v>
      </c>
      <c r="D9" s="29">
        <v>0.1</v>
      </c>
      <c r="E9" s="38">
        <v>6.5700000000000003E-4</v>
      </c>
    </row>
    <row r="10" spans="1:5">
      <c r="A10" s="22" t="s">
        <v>7</v>
      </c>
      <c r="B10" s="28">
        <v>0</v>
      </c>
      <c r="C10" s="28">
        <v>3.3</v>
      </c>
      <c r="D10" s="29">
        <v>0</v>
      </c>
      <c r="E10" s="38">
        <v>0</v>
      </c>
    </row>
    <row r="11" spans="1:5" ht="24">
      <c r="A11" s="22" t="s">
        <v>8</v>
      </c>
      <c r="B11" s="28">
        <v>0</v>
      </c>
      <c r="C11" s="28">
        <v>0</v>
      </c>
      <c r="D11" s="29">
        <v>0</v>
      </c>
      <c r="E11" s="38">
        <v>2.7099999999999997E-4</v>
      </c>
    </row>
    <row r="12" spans="1:5">
      <c r="A12" s="22" t="s">
        <v>9</v>
      </c>
      <c r="B12" s="28">
        <v>36.5</v>
      </c>
      <c r="C12" s="28">
        <v>42.2</v>
      </c>
      <c r="D12" s="29">
        <v>36.4</v>
      </c>
      <c r="E12" s="38">
        <v>36.692999999999998</v>
      </c>
    </row>
    <row r="13" spans="1:5">
      <c r="A13" s="22" t="s">
        <v>10</v>
      </c>
      <c r="B13" s="28">
        <v>24.6</v>
      </c>
      <c r="C13" s="28">
        <v>31.1</v>
      </c>
      <c r="D13" s="29">
        <v>20</v>
      </c>
      <c r="E13" s="38">
        <v>20.957999999999998</v>
      </c>
    </row>
    <row r="14" spans="1:5">
      <c r="A14" s="27" t="s">
        <v>36</v>
      </c>
      <c r="B14" s="28">
        <v>305.10000000000002</v>
      </c>
      <c r="C14" s="28">
        <v>317</v>
      </c>
      <c r="D14" s="29">
        <v>263.7</v>
      </c>
      <c r="E14" s="38">
        <v>281.721</v>
      </c>
    </row>
    <row r="15" spans="1:5">
      <c r="A15" s="15" t="s">
        <v>11</v>
      </c>
      <c r="B15" s="28">
        <v>0.5</v>
      </c>
      <c r="C15" s="28">
        <v>0.4</v>
      </c>
      <c r="D15" s="29">
        <v>0.3</v>
      </c>
      <c r="E15" s="38">
        <v>0.34635100000000002</v>
      </c>
    </row>
    <row r="16" spans="1:5">
      <c r="A16" s="3"/>
      <c r="B16" s="30"/>
      <c r="C16" s="30"/>
      <c r="D16" s="14"/>
      <c r="E16" s="37"/>
    </row>
    <row r="17" spans="1:5">
      <c r="A17" s="6" t="s">
        <v>12</v>
      </c>
      <c r="B17" s="28">
        <v>157</v>
      </c>
      <c r="C17" s="28">
        <v>181.4</v>
      </c>
      <c r="D17" s="29">
        <v>156.5</v>
      </c>
      <c r="E17" s="37">
        <v>151.69530999999998</v>
      </c>
    </row>
    <row r="18" spans="1:5" ht="24">
      <c r="A18" s="15" t="s">
        <v>13</v>
      </c>
      <c r="B18" s="28">
        <v>22.8</v>
      </c>
      <c r="C18" s="28">
        <v>34.299999999999997</v>
      </c>
      <c r="D18" s="29">
        <v>19.399999999999999</v>
      </c>
      <c r="E18" s="37">
        <v>17.032</v>
      </c>
    </row>
    <row r="19" spans="1:5">
      <c r="A19" s="15" t="s">
        <v>14</v>
      </c>
      <c r="B19" s="28">
        <v>124.1</v>
      </c>
      <c r="C19" s="28">
        <v>137.5</v>
      </c>
      <c r="D19" s="29">
        <v>128.30000000000001</v>
      </c>
      <c r="E19" s="37">
        <v>127.973</v>
      </c>
    </row>
    <row r="20" spans="1:5">
      <c r="A20" s="15" t="s">
        <v>15</v>
      </c>
      <c r="B20" s="28">
        <v>0.3</v>
      </c>
      <c r="C20" s="28">
        <v>0.3</v>
      </c>
      <c r="D20" s="29">
        <v>0.5</v>
      </c>
      <c r="E20" s="37">
        <v>0.48431000000000002</v>
      </c>
    </row>
    <row r="21" spans="1:5">
      <c r="A21" s="15" t="s">
        <v>16</v>
      </c>
      <c r="B21" s="28">
        <v>9.9</v>
      </c>
      <c r="C21" s="28">
        <v>9.3000000000000007</v>
      </c>
      <c r="D21" s="29">
        <v>8.3000000000000007</v>
      </c>
      <c r="E21" s="37">
        <v>6.2060000000000004</v>
      </c>
    </row>
    <row r="22" spans="1:5">
      <c r="A22" s="7"/>
      <c r="B22" s="31"/>
      <c r="C22" s="31"/>
      <c r="D22" s="32"/>
      <c r="E22" s="39"/>
    </row>
    <row r="23" spans="1:5">
      <c r="A23" s="23" t="s">
        <v>17</v>
      </c>
      <c r="B23" s="28">
        <v>3.7</v>
      </c>
      <c r="C23" s="28">
        <v>13</v>
      </c>
      <c r="D23" s="29">
        <v>10.4</v>
      </c>
      <c r="E23" s="37">
        <v>8.1120000000000001</v>
      </c>
    </row>
    <row r="24" spans="1:5">
      <c r="A24" s="23" t="s">
        <v>18</v>
      </c>
      <c r="B24" s="28">
        <v>60.9</v>
      </c>
      <c r="C24" s="28">
        <v>45.2</v>
      </c>
      <c r="D24" s="29">
        <v>72</v>
      </c>
      <c r="E24" s="37">
        <v>49.768999999999998</v>
      </c>
    </row>
    <row r="25" spans="1:5">
      <c r="A25" s="24" t="s">
        <v>19</v>
      </c>
      <c r="B25" s="33">
        <v>2.2999999999999998</v>
      </c>
      <c r="C25" s="33">
        <v>6.4</v>
      </c>
      <c r="D25" s="34">
        <v>6.5</v>
      </c>
      <c r="E25" s="39">
        <v>7.1689999999999996</v>
      </c>
    </row>
    <row r="26" spans="1:5">
      <c r="A26" s="6"/>
      <c r="B26" s="30"/>
      <c r="C26" s="30"/>
      <c r="D26" s="14"/>
      <c r="E26" s="37"/>
    </row>
    <row r="27" spans="1:5">
      <c r="A27" s="3" t="s">
        <v>20</v>
      </c>
      <c r="B27" s="28">
        <v>606.9</v>
      </c>
      <c r="C27" s="28">
        <v>738.4</v>
      </c>
      <c r="D27" s="29">
        <v>573</v>
      </c>
      <c r="E27" s="37">
        <v>604.36400000000003</v>
      </c>
    </row>
    <row r="28" spans="1:5">
      <c r="A28" s="3"/>
      <c r="B28" s="28"/>
      <c r="C28" s="28"/>
      <c r="D28" s="29"/>
      <c r="E28" s="37"/>
    </row>
    <row r="29" spans="1:5">
      <c r="A29" s="6" t="s">
        <v>21</v>
      </c>
      <c r="B29" s="28">
        <v>361.2</v>
      </c>
      <c r="C29" s="28">
        <v>444.2</v>
      </c>
      <c r="D29" s="29">
        <v>406</v>
      </c>
      <c r="E29" s="37">
        <v>429.93599999999998</v>
      </c>
    </row>
    <row r="30" spans="1:5">
      <c r="A30" s="15" t="s">
        <v>22</v>
      </c>
      <c r="B30" s="28">
        <v>115.2</v>
      </c>
      <c r="C30" s="28">
        <v>150.1</v>
      </c>
      <c r="D30" s="29">
        <v>158.69999999999999</v>
      </c>
      <c r="E30" s="37">
        <v>156.62899999999999</v>
      </c>
    </row>
    <row r="31" spans="1:5" ht="24">
      <c r="A31" s="15" t="s">
        <v>23</v>
      </c>
      <c r="B31" s="35">
        <v>6.7</v>
      </c>
      <c r="C31" s="35">
        <v>9.5</v>
      </c>
      <c r="D31" s="36">
        <v>13</v>
      </c>
      <c r="E31" s="40">
        <v>13.442</v>
      </c>
    </row>
    <row r="32" spans="1:5">
      <c r="A32" s="15" t="s">
        <v>24</v>
      </c>
      <c r="B32" s="28">
        <v>128</v>
      </c>
      <c r="C32" s="28">
        <v>135.1</v>
      </c>
      <c r="D32" s="29">
        <v>115.3</v>
      </c>
      <c r="E32" s="37">
        <v>126.59</v>
      </c>
    </row>
    <row r="33" spans="1:5">
      <c r="A33" s="15" t="s">
        <v>25</v>
      </c>
      <c r="B33" s="28">
        <v>106.2</v>
      </c>
      <c r="C33" s="28">
        <v>141</v>
      </c>
      <c r="D33" s="29">
        <v>106</v>
      </c>
      <c r="E33" s="37">
        <v>114.727</v>
      </c>
    </row>
    <row r="34" spans="1:5">
      <c r="A34" s="15" t="s">
        <v>26</v>
      </c>
      <c r="B34" s="28">
        <v>5.0999999999999996</v>
      </c>
      <c r="C34" s="28">
        <v>8.4</v>
      </c>
      <c r="D34" s="29">
        <v>10</v>
      </c>
      <c r="E34" s="37">
        <v>13.006</v>
      </c>
    </row>
    <row r="35" spans="1:5">
      <c r="A35" s="15" t="s">
        <v>27</v>
      </c>
      <c r="B35" s="28">
        <v>0</v>
      </c>
      <c r="C35" s="28">
        <v>0</v>
      </c>
      <c r="D35" s="29">
        <v>3.1</v>
      </c>
      <c r="E35" s="37">
        <v>5.5419999999999998</v>
      </c>
    </row>
    <row r="36" spans="1:5">
      <c r="A36" s="3" t="s">
        <v>3</v>
      </c>
      <c r="B36" s="30"/>
      <c r="C36" s="30"/>
      <c r="D36" s="14"/>
      <c r="E36" s="37"/>
    </row>
    <row r="37" spans="1:5">
      <c r="A37" s="6" t="s">
        <v>28</v>
      </c>
      <c r="B37" s="28">
        <v>235.2</v>
      </c>
      <c r="C37" s="28">
        <v>280.60000000000002</v>
      </c>
      <c r="D37" s="29">
        <v>161.4</v>
      </c>
      <c r="E37" s="37">
        <v>168.601</v>
      </c>
    </row>
    <row r="38" spans="1:5">
      <c r="A38" s="6" t="s">
        <v>29</v>
      </c>
      <c r="B38" s="28">
        <v>10.5</v>
      </c>
      <c r="C38" s="28">
        <v>13.6</v>
      </c>
      <c r="D38" s="29">
        <v>5.6</v>
      </c>
      <c r="E38" s="37">
        <v>5.827</v>
      </c>
    </row>
    <row r="39" spans="1:5" ht="24">
      <c r="A39" s="24" t="s">
        <v>30</v>
      </c>
      <c r="B39" s="33">
        <v>0</v>
      </c>
      <c r="C39" s="33">
        <v>0</v>
      </c>
      <c r="D39" s="34">
        <v>0</v>
      </c>
      <c r="E39" s="39">
        <v>0</v>
      </c>
    </row>
    <row r="40" spans="1:5">
      <c r="A40" s="2"/>
      <c r="B40" s="2"/>
      <c r="C40" s="2"/>
      <c r="D40" s="2"/>
      <c r="E40" s="2"/>
    </row>
    <row r="41" spans="1:5">
      <c r="A41" s="25" t="s">
        <v>38</v>
      </c>
      <c r="B41" s="10"/>
      <c r="C41" s="10"/>
      <c r="D41" s="2"/>
      <c r="E41" s="2"/>
    </row>
    <row r="42" spans="1:5">
      <c r="A42" s="25" t="s">
        <v>39</v>
      </c>
      <c r="B42" s="10"/>
      <c r="C42" s="10"/>
      <c r="D42" s="2"/>
      <c r="E42" s="2"/>
    </row>
    <row r="43" spans="1:5">
      <c r="A43" s="2"/>
      <c r="B43" s="2"/>
      <c r="C43" s="2"/>
      <c r="D43" s="2"/>
      <c r="E43" s="2"/>
    </row>
    <row r="44" spans="1:5">
      <c r="A44" s="26" t="s">
        <v>31</v>
      </c>
      <c r="B44" s="2"/>
      <c r="C44" s="2"/>
      <c r="D44" s="2"/>
      <c r="E44" s="2"/>
    </row>
  </sheetData>
  <customSheetViews>
    <customSheetView guid="{0A089031-E044-448A-B3AC-98176180C6AA}" scale="130">
      <pane ySplit="4" topLeftCell="A23" activePane="bottomLeft" state="frozen"/>
      <selection pane="bottomLeft" activeCell="I28" sqref="I28"/>
      <pageMargins left="0.31496062992125984" right="0.31496062992125984" top="0.74803149606299213" bottom="0.74803149606299213" header="0.31496062992125984" footer="0.31496062992125984"/>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7"/>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8"/>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4" topLeftCell="A5" activePane="bottomLeft" state="frozen"/>
      <selection pane="bottomLeft" activeCell="I8" sqref="I8"/>
      <pageMargins left="0.31496062992125984" right="0.31496062992125984" top="0.74803149606299213" bottom="0.74803149606299213" header="0.31496062992125984" footer="0.31496062992125984"/>
      <pageSetup paperSize="9" orientation="portrait"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s>
  <phoneticPr fontId="18" type="noConversion"/>
  <hyperlinks>
    <hyperlink ref="A1" location="ftn1_9.2." tooltip="Нису укључени приливи по основу примљених кредита и зајмова и одливи по основу отплате примљених кредита и зајмова" display="9.2. Остварени приходи и расходи буџета општина и градова1)"/>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E2" location="'Листа табела'!A1" display="Листа табела"/>
  </hyperlinks>
  <pageMargins left="0.31496062992125984" right="0.31496062992125984" top="0.74803149606299213" bottom="0.74803149606299213" header="0.31496062992125984" footer="0.31496062992125984"/>
  <pageSetup paperSize="9" orientation="portrait" r:id="rId10"/>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dimension ref="A1:G52"/>
  <sheetViews>
    <sheetView zoomScale="130" zoomScaleNormal="130" workbookViewId="0">
      <pane ySplit="4" topLeftCell="A5" activePane="bottomLeft" state="frozen"/>
      <selection pane="bottomLeft" activeCell="A25" sqref="A25"/>
    </sheetView>
  </sheetViews>
  <sheetFormatPr defaultRowHeight="14.25"/>
  <cols>
    <col min="1" max="1" width="47.5703125" style="1" customWidth="1"/>
    <col min="2" max="7" width="8.28515625" style="1" customWidth="1"/>
    <col min="8" max="16384" width="9.140625" style="1"/>
  </cols>
  <sheetData>
    <row r="1" spans="1:7">
      <c r="A1" s="48" t="s">
        <v>74</v>
      </c>
      <c r="B1" s="2"/>
      <c r="C1" s="2"/>
      <c r="D1" s="2"/>
      <c r="E1" s="2"/>
    </row>
    <row r="2" spans="1:7" ht="15" thickBot="1">
      <c r="A2" s="12" t="s">
        <v>37</v>
      </c>
      <c r="F2" s="16"/>
      <c r="G2" s="16" t="s">
        <v>0</v>
      </c>
    </row>
    <row r="3" spans="1:7" ht="15" thickTop="1">
      <c r="A3" s="58"/>
      <c r="B3" s="64" t="s">
        <v>1</v>
      </c>
      <c r="C3" s="65"/>
      <c r="D3" s="65"/>
      <c r="E3" s="65"/>
      <c r="F3" s="66"/>
      <c r="G3" s="66"/>
    </row>
    <row r="4" spans="1:7" ht="27" customHeight="1">
      <c r="A4" s="20"/>
      <c r="B4" s="8">
        <v>2011</v>
      </c>
      <c r="C4" s="8">
        <v>2012</v>
      </c>
      <c r="D4" s="8">
        <v>2013</v>
      </c>
      <c r="E4" s="8">
        <v>2014</v>
      </c>
      <c r="F4" s="9">
        <v>2015</v>
      </c>
      <c r="G4" s="9">
        <v>2016</v>
      </c>
    </row>
    <row r="5" spans="1:7">
      <c r="A5" s="5" t="s">
        <v>2</v>
      </c>
      <c r="B5" s="28">
        <v>589.5</v>
      </c>
      <c r="C5" s="28">
        <v>567</v>
      </c>
      <c r="D5" s="28">
        <v>533.6</v>
      </c>
      <c r="E5" s="28">
        <v>538.6</v>
      </c>
      <c r="F5" s="28">
        <v>588.1</v>
      </c>
      <c r="G5" s="73">
        <f>+G7+G17+G23+G24</f>
        <v>607.30000000000007</v>
      </c>
    </row>
    <row r="6" spans="1:7">
      <c r="A6" s="7" t="s">
        <v>3</v>
      </c>
      <c r="B6" s="28"/>
      <c r="C6" s="28"/>
      <c r="D6" s="28"/>
      <c r="E6" s="28"/>
      <c r="F6" s="28"/>
      <c r="G6" s="73"/>
    </row>
    <row r="7" spans="1:7">
      <c r="A7" s="6" t="s">
        <v>4</v>
      </c>
      <c r="B7" s="28">
        <v>390.2</v>
      </c>
      <c r="C7" s="28">
        <v>372.7</v>
      </c>
      <c r="D7" s="28">
        <v>342.5</v>
      </c>
      <c r="E7" s="28">
        <v>344.7</v>
      </c>
      <c r="F7" s="28">
        <v>373.9</v>
      </c>
      <c r="G7" s="73">
        <v>380.7</v>
      </c>
    </row>
    <row r="8" spans="1:7">
      <c r="A8" s="15" t="s">
        <v>5</v>
      </c>
      <c r="B8" s="28">
        <v>81.400000000000006</v>
      </c>
      <c r="C8" s="28">
        <v>78</v>
      </c>
      <c r="D8" s="28">
        <v>84.8</v>
      </c>
      <c r="E8" s="28">
        <v>75.2</v>
      </c>
      <c r="F8" s="28">
        <v>78</v>
      </c>
      <c r="G8" s="73">
        <v>77.2</v>
      </c>
    </row>
    <row r="9" spans="1:7">
      <c r="A9" s="22" t="s">
        <v>6</v>
      </c>
      <c r="B9" s="28">
        <v>0</v>
      </c>
      <c r="C9" s="28">
        <v>0</v>
      </c>
      <c r="D9" s="28">
        <v>0</v>
      </c>
      <c r="E9" s="28">
        <v>0</v>
      </c>
      <c r="F9" s="28">
        <v>0</v>
      </c>
      <c r="G9" s="74">
        <v>0</v>
      </c>
    </row>
    <row r="10" spans="1:7">
      <c r="A10" s="22" t="s">
        <v>7</v>
      </c>
      <c r="B10" s="28">
        <v>0</v>
      </c>
      <c r="C10" s="28">
        <v>0</v>
      </c>
      <c r="D10" s="28">
        <v>0</v>
      </c>
      <c r="E10" s="28">
        <v>0</v>
      </c>
      <c r="F10" s="28">
        <v>0</v>
      </c>
      <c r="G10" s="74">
        <v>0</v>
      </c>
    </row>
    <row r="11" spans="1:7">
      <c r="A11" s="22" t="s">
        <v>8</v>
      </c>
      <c r="B11" s="28">
        <v>0</v>
      </c>
      <c r="C11" s="28">
        <v>0</v>
      </c>
      <c r="D11" s="28">
        <v>0</v>
      </c>
      <c r="E11" s="28">
        <v>0</v>
      </c>
      <c r="F11" s="28">
        <v>0</v>
      </c>
      <c r="G11" s="74">
        <v>0</v>
      </c>
    </row>
    <row r="12" spans="1:7">
      <c r="A12" s="22" t="s">
        <v>9</v>
      </c>
      <c r="B12" s="28">
        <v>61.1</v>
      </c>
      <c r="C12" s="28">
        <v>62.5</v>
      </c>
      <c r="D12" s="28">
        <v>60.6</v>
      </c>
      <c r="E12" s="28">
        <v>52.5</v>
      </c>
      <c r="F12" s="28">
        <v>54.9</v>
      </c>
      <c r="G12" s="73">
        <v>54.2</v>
      </c>
    </row>
    <row r="13" spans="1:7">
      <c r="A13" s="22" t="s">
        <v>10</v>
      </c>
      <c r="B13" s="28">
        <v>20.2</v>
      </c>
      <c r="C13" s="28">
        <v>15.5</v>
      </c>
      <c r="D13" s="28">
        <v>24.2</v>
      </c>
      <c r="E13" s="28">
        <v>22.7</v>
      </c>
      <c r="F13" s="28">
        <v>23.1</v>
      </c>
      <c r="G13" s="73">
        <v>23</v>
      </c>
    </row>
    <row r="14" spans="1:7">
      <c r="A14" s="49" t="s">
        <v>67</v>
      </c>
      <c r="B14" s="28">
        <v>308.5</v>
      </c>
      <c r="C14" s="28">
        <v>294.5</v>
      </c>
      <c r="D14" s="28">
        <v>257.5</v>
      </c>
      <c r="E14" s="28">
        <v>269.39999999999998</v>
      </c>
      <c r="F14" s="28">
        <v>295.7</v>
      </c>
      <c r="G14" s="73">
        <v>303.2</v>
      </c>
    </row>
    <row r="15" spans="1:7">
      <c r="A15" s="15" t="s">
        <v>11</v>
      </c>
      <c r="B15" s="28">
        <v>0.3</v>
      </c>
      <c r="C15" s="28">
        <v>0.2</v>
      </c>
      <c r="D15" s="28">
        <v>0.2</v>
      </c>
      <c r="E15" s="28">
        <v>0.1</v>
      </c>
      <c r="F15" s="28">
        <v>0.2</v>
      </c>
      <c r="G15" s="73">
        <v>0.3</v>
      </c>
    </row>
    <row r="16" spans="1:7">
      <c r="A16" s="3"/>
      <c r="B16" s="28"/>
      <c r="C16" s="28"/>
      <c r="D16" s="28"/>
      <c r="E16" s="28"/>
      <c r="F16" s="28"/>
      <c r="G16" s="73"/>
    </row>
    <row r="17" spans="1:7">
      <c r="A17" s="6" t="s">
        <v>12</v>
      </c>
      <c r="B17" s="28">
        <v>149.1</v>
      </c>
      <c r="C17" s="28">
        <v>151.4</v>
      </c>
      <c r="D17" s="28">
        <v>156.80000000000001</v>
      </c>
      <c r="E17" s="28">
        <v>149.6</v>
      </c>
      <c r="F17" s="28">
        <v>162.69999999999999</v>
      </c>
      <c r="G17" s="73">
        <v>173.7</v>
      </c>
    </row>
    <row r="18" spans="1:7" ht="26.25" customHeight="1">
      <c r="A18" s="43" t="s">
        <v>47</v>
      </c>
      <c r="B18" s="33">
        <v>16.2</v>
      </c>
      <c r="C18" s="33">
        <v>16.399999999999999</v>
      </c>
      <c r="D18" s="33">
        <v>16</v>
      </c>
      <c r="E18" s="33">
        <v>15.5</v>
      </c>
      <c r="F18" s="33">
        <v>18.2</v>
      </c>
      <c r="G18" s="75">
        <v>19.2</v>
      </c>
    </row>
    <row r="19" spans="1:7" ht="15" customHeight="1">
      <c r="A19" s="15" t="s">
        <v>14</v>
      </c>
      <c r="B19" s="28">
        <v>123.6</v>
      </c>
      <c r="C19" s="28">
        <v>128.1</v>
      </c>
      <c r="D19" s="28">
        <v>132</v>
      </c>
      <c r="E19" s="28">
        <v>125</v>
      </c>
      <c r="F19" s="28">
        <v>136.30000000000001</v>
      </c>
      <c r="G19" s="73">
        <v>146.4</v>
      </c>
    </row>
    <row r="20" spans="1:7">
      <c r="A20" s="15" t="s">
        <v>15</v>
      </c>
      <c r="B20" s="28">
        <v>1.1000000000000001</v>
      </c>
      <c r="C20" s="28">
        <v>0.5</v>
      </c>
      <c r="D20" s="28">
        <v>0.4</v>
      </c>
      <c r="E20" s="28">
        <v>0.4</v>
      </c>
      <c r="F20" s="28">
        <v>0.3</v>
      </c>
      <c r="G20" s="73">
        <v>0.32</v>
      </c>
    </row>
    <row r="21" spans="1:7">
      <c r="A21" s="15" t="s">
        <v>16</v>
      </c>
      <c r="B21" s="28">
        <v>8.1</v>
      </c>
      <c r="C21" s="28">
        <v>6.4</v>
      </c>
      <c r="D21" s="28">
        <v>8.4</v>
      </c>
      <c r="E21" s="28">
        <v>8.6999999999999993</v>
      </c>
      <c r="F21" s="28">
        <v>7.9</v>
      </c>
      <c r="G21" s="73">
        <v>7.8</v>
      </c>
    </row>
    <row r="22" spans="1:7">
      <c r="A22" s="7"/>
      <c r="B22" s="28"/>
      <c r="C22" s="28"/>
      <c r="D22" s="28"/>
      <c r="E22" s="28"/>
      <c r="F22" s="28"/>
      <c r="G22" s="73"/>
    </row>
    <row r="23" spans="1:7">
      <c r="A23" s="6" t="s">
        <v>49</v>
      </c>
      <c r="B23" s="28">
        <v>19.7</v>
      </c>
      <c r="C23" s="28">
        <v>9.1999999999999993</v>
      </c>
      <c r="D23" s="28">
        <v>11.2</v>
      </c>
      <c r="E23" s="28">
        <v>13.1</v>
      </c>
      <c r="F23" s="28">
        <v>13.1</v>
      </c>
      <c r="G23" s="73">
        <v>14.2</v>
      </c>
    </row>
    <row r="24" spans="1:7">
      <c r="A24" s="6" t="s">
        <v>50</v>
      </c>
      <c r="B24" s="28">
        <v>30.4</v>
      </c>
      <c r="C24" s="28">
        <v>33.700000000000003</v>
      </c>
      <c r="D24" s="28">
        <v>23.1</v>
      </c>
      <c r="E24" s="28">
        <v>31.2</v>
      </c>
      <c r="F24" s="28">
        <v>38.4</v>
      </c>
      <c r="G24" s="73">
        <v>38.700000000000003</v>
      </c>
    </row>
    <row r="25" spans="1:7">
      <c r="A25" s="6"/>
      <c r="B25" s="28"/>
      <c r="C25" s="28"/>
      <c r="D25" s="28"/>
      <c r="E25" s="28"/>
      <c r="F25" s="28"/>
      <c r="G25" s="73"/>
    </row>
    <row r="26" spans="1:7">
      <c r="A26" s="44" t="s">
        <v>51</v>
      </c>
      <c r="B26" s="28">
        <v>74.8</v>
      </c>
      <c r="C26" s="28">
        <v>106.6</v>
      </c>
      <c r="D26" s="28">
        <v>24.1</v>
      </c>
      <c r="E26" s="28">
        <v>52.7</v>
      </c>
      <c r="F26" s="28">
        <v>52.3</v>
      </c>
      <c r="G26" s="73">
        <v>66</v>
      </c>
    </row>
    <row r="27" spans="1:7">
      <c r="A27" s="43" t="s">
        <v>52</v>
      </c>
      <c r="B27" s="28">
        <v>12.3</v>
      </c>
      <c r="C27" s="28">
        <v>16.100000000000001</v>
      </c>
      <c r="D27" s="28">
        <v>15.3</v>
      </c>
      <c r="E27" s="28">
        <v>17.3</v>
      </c>
      <c r="F27" s="28">
        <v>18.7</v>
      </c>
      <c r="G27" s="73">
        <v>17.600000000000001</v>
      </c>
    </row>
    <row r="28" spans="1:7">
      <c r="A28" s="43" t="s">
        <v>53</v>
      </c>
      <c r="B28" s="28">
        <v>11.6</v>
      </c>
      <c r="C28" s="28">
        <v>7.4</v>
      </c>
      <c r="D28" s="28">
        <v>8.8000000000000007</v>
      </c>
      <c r="E28" s="28">
        <v>5.4</v>
      </c>
      <c r="F28" s="28">
        <v>4</v>
      </c>
      <c r="G28" s="73">
        <v>3.4</v>
      </c>
    </row>
    <row r="29" spans="1:7">
      <c r="A29" s="43" t="s">
        <v>54</v>
      </c>
      <c r="B29" s="28">
        <v>50.9</v>
      </c>
      <c r="C29" s="28">
        <v>83.1</v>
      </c>
      <c r="D29" s="28">
        <v>98.2</v>
      </c>
      <c r="E29" s="28">
        <v>30</v>
      </c>
      <c r="F29" s="28">
        <v>29.6</v>
      </c>
      <c r="G29" s="73">
        <v>45</v>
      </c>
    </row>
    <row r="30" spans="1:7">
      <c r="A30" s="6"/>
      <c r="B30" s="28"/>
      <c r="C30" s="28"/>
      <c r="D30" s="28"/>
      <c r="E30" s="28"/>
      <c r="F30" s="28"/>
      <c r="G30" s="73"/>
    </row>
    <row r="31" spans="1:7">
      <c r="A31" s="3" t="s">
        <v>20</v>
      </c>
      <c r="B31" s="28">
        <v>460.7</v>
      </c>
      <c r="C31" s="28">
        <v>491.9</v>
      </c>
      <c r="D31" s="28">
        <v>463.1</v>
      </c>
      <c r="E31" s="28">
        <v>470.5</v>
      </c>
      <c r="F31" s="28">
        <v>470</v>
      </c>
      <c r="G31" s="76">
        <f>+G33+G42</f>
        <v>501.31</v>
      </c>
    </row>
    <row r="32" spans="1:7">
      <c r="A32" s="3"/>
      <c r="B32" s="28"/>
      <c r="C32" s="28"/>
      <c r="D32" s="28"/>
      <c r="E32" s="28"/>
      <c r="F32" s="28"/>
      <c r="G32" s="73"/>
    </row>
    <row r="33" spans="1:7">
      <c r="A33" s="6" t="s">
        <v>61</v>
      </c>
      <c r="B33" s="28">
        <v>460.7</v>
      </c>
      <c r="C33" s="28">
        <v>491.9</v>
      </c>
      <c r="D33" s="28">
        <v>462.9</v>
      </c>
      <c r="E33" s="28">
        <v>469.9</v>
      </c>
      <c r="F33" s="28">
        <v>469.5</v>
      </c>
      <c r="G33" s="73">
        <v>499.6</v>
      </c>
    </row>
    <row r="34" spans="1:7">
      <c r="A34" s="43" t="s">
        <v>55</v>
      </c>
      <c r="B34" s="28">
        <v>177.5</v>
      </c>
      <c r="C34" s="28">
        <v>185.7</v>
      </c>
      <c r="D34" s="28">
        <v>188.5</v>
      </c>
      <c r="E34" s="28">
        <v>187.7</v>
      </c>
      <c r="F34" s="28">
        <v>190.4</v>
      </c>
      <c r="G34" s="73">
        <v>195.9</v>
      </c>
    </row>
    <row r="35" spans="1:7">
      <c r="A35" s="43" t="s">
        <v>56</v>
      </c>
      <c r="B35" s="28">
        <v>139.9</v>
      </c>
      <c r="C35" s="28">
        <v>149.30000000000001</v>
      </c>
      <c r="D35" s="28">
        <v>128.1</v>
      </c>
      <c r="E35" s="28">
        <v>134.30000000000001</v>
      </c>
      <c r="F35" s="28">
        <v>127.3</v>
      </c>
      <c r="G35" s="73">
        <v>139.30000000000001</v>
      </c>
    </row>
    <row r="36" spans="1:7">
      <c r="A36" s="43" t="s">
        <v>68</v>
      </c>
      <c r="B36" s="28">
        <v>15.4</v>
      </c>
      <c r="C36" s="28">
        <v>18.899999999999999</v>
      </c>
      <c r="D36" s="28">
        <v>20.8</v>
      </c>
      <c r="E36" s="28">
        <v>22.1</v>
      </c>
      <c r="F36" s="28">
        <v>20.2</v>
      </c>
      <c r="G36" s="73">
        <v>19</v>
      </c>
    </row>
    <row r="37" spans="1:7">
      <c r="A37" s="43" t="s">
        <v>58</v>
      </c>
      <c r="B37" s="28">
        <v>15.2</v>
      </c>
      <c r="C37" s="28">
        <v>17.600000000000001</v>
      </c>
      <c r="D37" s="28">
        <v>10.8</v>
      </c>
      <c r="E37" s="28">
        <v>10.3</v>
      </c>
      <c r="F37" s="28">
        <v>10.6</v>
      </c>
      <c r="G37" s="73">
        <v>12.9</v>
      </c>
    </row>
    <row r="38" spans="1:7">
      <c r="A38" s="43" t="s">
        <v>49</v>
      </c>
      <c r="B38" s="28">
        <v>63.4</v>
      </c>
      <c r="C38" s="28">
        <v>63.8</v>
      </c>
      <c r="D38" s="28">
        <v>49.7</v>
      </c>
      <c r="E38" s="28">
        <v>45.4</v>
      </c>
      <c r="F38" s="28">
        <v>48.6</v>
      </c>
      <c r="G38" s="73">
        <v>55.9</v>
      </c>
    </row>
    <row r="39" spans="1:7">
      <c r="A39" s="43" t="s">
        <v>69</v>
      </c>
      <c r="B39" s="28">
        <v>49.3</v>
      </c>
      <c r="C39" s="28">
        <v>56.6</v>
      </c>
      <c r="D39" s="28">
        <v>65</v>
      </c>
      <c r="E39" s="28">
        <v>70.099999999999994</v>
      </c>
      <c r="F39" s="28">
        <v>72.400000000000006</v>
      </c>
      <c r="G39" s="73">
        <v>76.599999999999994</v>
      </c>
    </row>
    <row r="40" spans="1:7">
      <c r="A40" s="43" t="s">
        <v>59</v>
      </c>
      <c r="B40" s="28">
        <v>0</v>
      </c>
      <c r="C40" s="28">
        <v>0</v>
      </c>
      <c r="D40" s="28">
        <v>0</v>
      </c>
      <c r="E40" s="28">
        <v>0</v>
      </c>
      <c r="F40" s="28">
        <v>0</v>
      </c>
      <c r="G40" s="73">
        <v>0</v>
      </c>
    </row>
    <row r="41" spans="1:7">
      <c r="A41" s="15"/>
      <c r="B41" s="28"/>
      <c r="C41" s="28"/>
      <c r="D41" s="28"/>
      <c r="E41" s="28"/>
      <c r="F41" s="28"/>
      <c r="G41" s="73"/>
    </row>
    <row r="42" spans="1:7">
      <c r="A42" s="6" t="s">
        <v>50</v>
      </c>
      <c r="B42" s="28">
        <v>0</v>
      </c>
      <c r="C42" s="28">
        <v>0</v>
      </c>
      <c r="D42" s="28">
        <v>0.2</v>
      </c>
      <c r="E42" s="28">
        <v>0.6</v>
      </c>
      <c r="F42" s="28">
        <v>0.5</v>
      </c>
      <c r="G42" s="73">
        <v>1.71</v>
      </c>
    </row>
    <row r="43" spans="1:7">
      <c r="A43" s="6"/>
      <c r="B43" s="28"/>
      <c r="C43" s="28"/>
      <c r="D43" s="28"/>
      <c r="E43" s="28"/>
      <c r="F43" s="28"/>
      <c r="G43" s="73"/>
    </row>
    <row r="44" spans="1:7">
      <c r="A44" s="3" t="s">
        <v>60</v>
      </c>
      <c r="B44" s="28">
        <v>190.8</v>
      </c>
      <c r="C44" s="28">
        <v>224.2</v>
      </c>
      <c r="D44" s="28">
        <v>199</v>
      </c>
      <c r="E44" s="28">
        <v>147.1</v>
      </c>
      <c r="F44" s="28">
        <v>151.6</v>
      </c>
      <c r="G44" s="73">
        <v>192.5</v>
      </c>
    </row>
    <row r="45" spans="1:7">
      <c r="A45" s="43" t="s">
        <v>62</v>
      </c>
      <c r="B45" s="28">
        <v>140.19999999999999</v>
      </c>
      <c r="C45" s="28">
        <v>159.6</v>
      </c>
      <c r="D45" s="28">
        <v>87.4</v>
      </c>
      <c r="E45" s="28">
        <v>90</v>
      </c>
      <c r="F45" s="28">
        <v>91.9</v>
      </c>
      <c r="G45" s="73">
        <v>128.6</v>
      </c>
    </row>
    <row r="46" spans="1:7">
      <c r="A46" s="43" t="s">
        <v>63</v>
      </c>
      <c r="B46" s="28">
        <v>5.4</v>
      </c>
      <c r="C46" s="28">
        <v>2.7</v>
      </c>
      <c r="D46" s="28">
        <v>15.4</v>
      </c>
      <c r="E46" s="28">
        <v>2.2999999999999998</v>
      </c>
      <c r="F46" s="28">
        <v>1.6</v>
      </c>
      <c r="G46" s="73">
        <v>1.54</v>
      </c>
    </row>
    <row r="47" spans="1:7">
      <c r="A47" s="43" t="s">
        <v>64</v>
      </c>
      <c r="B47" s="28">
        <v>45.2</v>
      </c>
      <c r="C47" s="28">
        <v>61.9</v>
      </c>
      <c r="D47" s="28">
        <v>96.2</v>
      </c>
      <c r="E47" s="28">
        <v>54.8</v>
      </c>
      <c r="F47" s="28">
        <v>58.1</v>
      </c>
      <c r="G47" s="73">
        <v>62.4</v>
      </c>
    </row>
    <row r="48" spans="1:7">
      <c r="A48" s="2"/>
      <c r="B48" s="2"/>
      <c r="C48" s="2"/>
      <c r="D48" s="2"/>
      <c r="E48" s="2"/>
    </row>
    <row r="49" spans="1:5">
      <c r="A49" s="25"/>
      <c r="B49" s="10"/>
      <c r="C49" s="10"/>
      <c r="D49" s="10"/>
      <c r="E49" s="10"/>
    </row>
    <row r="50" spans="1:5">
      <c r="A50" s="25" t="s">
        <v>71</v>
      </c>
      <c r="B50" s="10"/>
      <c r="C50" s="10"/>
      <c r="D50" s="10"/>
      <c r="E50" s="10"/>
    </row>
    <row r="51" spans="1:5">
      <c r="A51" s="2"/>
      <c r="B51" s="2"/>
      <c r="C51" s="2"/>
      <c r="D51" s="2"/>
      <c r="E51" s="2"/>
    </row>
    <row r="52" spans="1:5">
      <c r="A52" s="26" t="s">
        <v>31</v>
      </c>
      <c r="B52" s="2"/>
      <c r="C52" s="2"/>
      <c r="D52" s="2"/>
      <c r="E52" s="2"/>
    </row>
  </sheetData>
  <customSheetViews>
    <customSheetView guid="{0A089031-E044-448A-B3AC-98176180C6AA}" scale="130">
      <pane ySplit="4" topLeftCell="A35" activePane="bottomLeft" state="frozen"/>
      <selection pane="bottomLeft" activeCell="G17" sqref="G17:G47"/>
      <pageMargins left="0.15748031496062992" right="0.15748031496062992" top="0.55118110236220474" bottom="0.55118110236220474" header="0.19685039370078741" footer="0.19685039370078741"/>
      <pageSetup paperSize="9" orientation="portrait"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2"/>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pane ySplit="3" topLeftCell="A4" activePane="bottomLeft" state="frozen"/>
      <selection pane="bottomLeft" activeCell="A2" sqref="A2"/>
      <pageMargins left="0.15748031496062992" right="0.15748031496062992" top="0.74803149606299213" bottom="0.74803149606299213" header="0.31496062992125984" footer="0.31496062992125984"/>
      <pageSetup paperSize="9" orientation="portrait"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1D55346-8269-49E7-B79E-EBC51FAF56D6}" scale="130">
      <pane ySplit="3" topLeftCell="A4" activePane="bottomLeft" state="frozen"/>
      <selection pane="bottomLeft" activeCell="B18" sqref="B18"/>
      <pageMargins left="0.15748031496062992" right="0.15748031496062992" top="0.74803149606299213" bottom="0.74803149606299213" header="0.31496062992125984" footer="0.31496062992125984"/>
      <pageSetup paperSize="9" orientation="portrait" r:id="rId5"/>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pane ySplit="3" topLeftCell="A4" activePane="bottomLeft" state="frozen"/>
      <selection pane="bottomLeft" activeCell="G8" sqref="G8"/>
      <pageMargins left="0.15748031496062992" right="0.15748031496062992" top="0.74803149606299213" bottom="0.74803149606299213" header="0.31496062992125984" footer="0.31496062992125984"/>
      <pageSetup paperSize="9" orientation="portrait" r:id="rId6"/>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s>
  <hyperlinks>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G2" location="'Листа табела'!A1" display="Листа табела"/>
  </hyperlinks>
  <pageMargins left="0.15748031496062992" right="0.15748031496062992" top="0.55118110236220474" bottom="0.55118110236220474" header="0.19685039370078741" footer="0.19685039370078741"/>
  <pageSetup paperSize="9" orientation="portrait" r:id="rId7"/>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dimension ref="A1:K20"/>
  <sheetViews>
    <sheetView zoomScale="130" zoomScaleNormal="130" workbookViewId="0">
      <selection activeCell="K2" sqref="K2"/>
    </sheetView>
  </sheetViews>
  <sheetFormatPr defaultRowHeight="14.25"/>
  <cols>
    <col min="1" max="1" width="35.28515625" style="1" customWidth="1"/>
    <col min="2" max="9" width="7.85546875" style="1" customWidth="1"/>
    <col min="10" max="10" width="7.85546875" style="4" customWidth="1"/>
    <col min="11" max="11" width="8.42578125" style="1" customWidth="1"/>
    <col min="12" max="16384" width="9.140625" style="1"/>
  </cols>
  <sheetData>
    <row r="1" spans="1:11">
      <c r="A1" s="11" t="s">
        <v>70</v>
      </c>
      <c r="B1" s="2"/>
      <c r="C1" s="2"/>
      <c r="D1" s="2"/>
      <c r="E1" s="2"/>
      <c r="F1" s="2"/>
      <c r="G1" s="2"/>
      <c r="H1" s="2"/>
      <c r="I1" s="2"/>
    </row>
    <row r="2" spans="1:11" ht="15" thickBot="1">
      <c r="A2" s="12" t="s">
        <v>40</v>
      </c>
      <c r="B2" s="2"/>
      <c r="C2" s="2"/>
      <c r="D2" s="2"/>
      <c r="E2" s="2"/>
      <c r="F2" s="2"/>
      <c r="G2" s="2"/>
      <c r="H2" s="2"/>
      <c r="I2" s="2"/>
      <c r="K2" s="16" t="s">
        <v>0</v>
      </c>
    </row>
    <row r="3" spans="1:11" ht="18" customHeight="1" thickTop="1">
      <c r="A3" s="21"/>
      <c r="B3" s="56" t="s">
        <v>1</v>
      </c>
      <c r="C3" s="57"/>
      <c r="D3" s="57"/>
      <c r="E3" s="57"/>
      <c r="F3" s="57"/>
      <c r="G3" s="57"/>
      <c r="H3" s="57"/>
      <c r="I3" s="57"/>
      <c r="J3" s="57"/>
      <c r="K3" s="57"/>
    </row>
    <row r="4" spans="1:11" ht="18" customHeight="1">
      <c r="A4" s="20"/>
      <c r="B4" s="8">
        <v>2007</v>
      </c>
      <c r="C4" s="8">
        <v>2008</v>
      </c>
      <c r="D4" s="9">
        <v>2009</v>
      </c>
      <c r="E4" s="9">
        <v>2010</v>
      </c>
      <c r="F4" s="9">
        <v>2011</v>
      </c>
      <c r="G4" s="9">
        <v>2012</v>
      </c>
      <c r="H4" s="9">
        <v>2013</v>
      </c>
      <c r="I4" s="9">
        <v>2014</v>
      </c>
      <c r="J4" s="9">
        <v>2015</v>
      </c>
      <c r="K4" s="9">
        <v>2016</v>
      </c>
    </row>
    <row r="5" spans="1:11" ht="17.100000000000001" customHeight="1">
      <c r="A5" s="50" t="s">
        <v>85</v>
      </c>
      <c r="B5" s="28">
        <v>1031.8</v>
      </c>
      <c r="C5" s="28">
        <v>1273.0999999999999</v>
      </c>
      <c r="D5" s="28">
        <v>1375.1</v>
      </c>
      <c r="E5" s="28">
        <v>1490.4</v>
      </c>
      <c r="F5" s="28">
        <v>1573.5</v>
      </c>
      <c r="G5" s="28">
        <v>1569.1</v>
      </c>
      <c r="H5" s="28">
        <v>1619.4</v>
      </c>
      <c r="I5" s="28">
        <v>1678.9</v>
      </c>
      <c r="J5" s="28">
        <v>1709.3</v>
      </c>
      <c r="K5" s="70">
        <v>737.2</v>
      </c>
    </row>
    <row r="6" spans="1:11" ht="20.25" customHeight="1">
      <c r="A6" s="80" t="s">
        <v>86</v>
      </c>
      <c r="B6" s="28">
        <v>629.20000000000005</v>
      </c>
      <c r="C6" s="28">
        <v>777.5</v>
      </c>
      <c r="D6" s="28">
        <v>803.6</v>
      </c>
      <c r="E6" s="28">
        <v>924.4</v>
      </c>
      <c r="F6" s="28">
        <v>926.8</v>
      </c>
      <c r="G6" s="28">
        <v>875.9</v>
      </c>
      <c r="H6" s="28">
        <v>895.7</v>
      </c>
      <c r="I6" s="28">
        <v>936.6</v>
      </c>
      <c r="J6" s="28">
        <v>955.1</v>
      </c>
      <c r="K6" s="77" t="s">
        <v>81</v>
      </c>
    </row>
    <row r="7" spans="1:11" ht="17.100000000000001" customHeight="1">
      <c r="A7" s="13" t="s">
        <v>32</v>
      </c>
      <c r="B7" s="28">
        <v>345.7</v>
      </c>
      <c r="C7" s="28">
        <v>418.4</v>
      </c>
      <c r="D7" s="28">
        <v>488.1</v>
      </c>
      <c r="E7" s="28">
        <v>486</v>
      </c>
      <c r="F7" s="28">
        <v>548.70000000000005</v>
      </c>
      <c r="G7" s="28">
        <v>555</v>
      </c>
      <c r="H7" s="28">
        <v>570.5</v>
      </c>
      <c r="I7" s="28">
        <v>577.5</v>
      </c>
      <c r="J7" s="28">
        <v>589.70000000000005</v>
      </c>
      <c r="K7" s="70">
        <v>582.9</v>
      </c>
    </row>
    <row r="8" spans="1:11" ht="17.100000000000001" customHeight="1">
      <c r="A8" s="13" t="s">
        <v>33</v>
      </c>
      <c r="B8" s="28">
        <v>36.9</v>
      </c>
      <c r="C8" s="28">
        <v>48.3</v>
      </c>
      <c r="D8" s="28">
        <v>50.2</v>
      </c>
      <c r="E8" s="28">
        <v>50.2</v>
      </c>
      <c r="F8" s="28">
        <v>58.3</v>
      </c>
      <c r="G8" s="28">
        <v>58.1</v>
      </c>
      <c r="H8" s="28">
        <v>57.1</v>
      </c>
      <c r="I8" s="28">
        <v>57.9</v>
      </c>
      <c r="J8" s="28">
        <v>59.4</v>
      </c>
      <c r="K8" s="70">
        <v>60.1</v>
      </c>
    </row>
    <row r="9" spans="1:11" ht="17.100000000000001" customHeight="1">
      <c r="A9" s="13" t="s">
        <v>34</v>
      </c>
      <c r="B9" s="28">
        <v>20</v>
      </c>
      <c r="C9" s="28">
        <v>28.9</v>
      </c>
      <c r="D9" s="28">
        <v>33.200000000000003</v>
      </c>
      <c r="E9" s="28">
        <v>29.8</v>
      </c>
      <c r="F9" s="28">
        <v>39.700000000000003</v>
      </c>
      <c r="G9" s="28">
        <v>80.099999999999994</v>
      </c>
      <c r="H9" s="28">
        <v>96.1</v>
      </c>
      <c r="I9" s="28">
        <v>106.9</v>
      </c>
      <c r="J9" s="28">
        <v>105.1</v>
      </c>
      <c r="K9" s="70">
        <v>94.2</v>
      </c>
    </row>
    <row r="10" spans="1:11" ht="17.100000000000001" customHeight="1">
      <c r="A10" s="7" t="s">
        <v>3</v>
      </c>
      <c r="B10" s="28"/>
      <c r="C10" s="28"/>
      <c r="D10" s="28"/>
      <c r="E10" s="28"/>
      <c r="F10" s="28"/>
      <c r="G10" s="28"/>
      <c r="H10" s="28"/>
      <c r="I10" s="28"/>
      <c r="J10" s="28"/>
      <c r="K10" s="70"/>
    </row>
    <row r="11" spans="1:11" ht="17.100000000000001" customHeight="1">
      <c r="A11" s="45" t="s">
        <v>87</v>
      </c>
      <c r="B11" s="28">
        <v>1014.9</v>
      </c>
      <c r="C11" s="28">
        <v>1398.6</v>
      </c>
      <c r="D11" s="28">
        <v>1534.2</v>
      </c>
      <c r="E11" s="28">
        <v>1554.3</v>
      </c>
      <c r="F11" s="28">
        <v>1561.6</v>
      </c>
      <c r="G11" s="28">
        <v>1616.1</v>
      </c>
      <c r="H11" s="28">
        <v>1656.9</v>
      </c>
      <c r="I11" s="28">
        <v>1720.7</v>
      </c>
      <c r="J11" s="28">
        <v>1772.6</v>
      </c>
      <c r="K11" s="70">
        <v>769.6</v>
      </c>
    </row>
    <row r="12" spans="1:11" ht="17.100000000000001" customHeight="1">
      <c r="A12" s="45" t="s">
        <v>86</v>
      </c>
      <c r="B12" s="28">
        <v>613.20000000000005</v>
      </c>
      <c r="C12" s="28">
        <v>820.7</v>
      </c>
      <c r="D12" s="28">
        <v>917.4</v>
      </c>
      <c r="E12" s="28">
        <v>917</v>
      </c>
      <c r="F12" s="28">
        <v>916</v>
      </c>
      <c r="G12" s="28">
        <v>902.8</v>
      </c>
      <c r="H12" s="28">
        <v>920.4</v>
      </c>
      <c r="I12" s="28">
        <v>970.8</v>
      </c>
      <c r="J12" s="28">
        <v>1009.9</v>
      </c>
      <c r="K12" s="77" t="s">
        <v>81</v>
      </c>
    </row>
    <row r="13" spans="1:11" ht="17.100000000000001" customHeight="1">
      <c r="A13" s="13" t="s">
        <v>32</v>
      </c>
      <c r="B13" s="28">
        <v>345.7</v>
      </c>
      <c r="C13" s="28">
        <v>498.1</v>
      </c>
      <c r="D13" s="28">
        <v>512.9</v>
      </c>
      <c r="E13" s="28">
        <v>539.20000000000005</v>
      </c>
      <c r="F13" s="28">
        <v>555.79999999999995</v>
      </c>
      <c r="G13" s="28">
        <v>584.20000000000005</v>
      </c>
      <c r="H13" s="28">
        <v>580</v>
      </c>
      <c r="I13" s="28">
        <v>587.9</v>
      </c>
      <c r="J13" s="28">
        <v>609.9</v>
      </c>
      <c r="K13" s="70">
        <v>622.29999999999995</v>
      </c>
    </row>
    <row r="14" spans="1:11" ht="17.100000000000001" customHeight="1">
      <c r="A14" s="13" t="s">
        <v>33</v>
      </c>
      <c r="B14" s="28">
        <v>35.200000000000003</v>
      </c>
      <c r="C14" s="28">
        <v>50.9</v>
      </c>
      <c r="D14" s="28">
        <v>66.8</v>
      </c>
      <c r="E14" s="28">
        <v>68.400000000000006</v>
      </c>
      <c r="F14" s="28">
        <v>59.8</v>
      </c>
      <c r="G14" s="28">
        <v>58.2</v>
      </c>
      <c r="H14" s="28">
        <v>57.6</v>
      </c>
      <c r="I14" s="28">
        <v>58.4</v>
      </c>
      <c r="J14" s="28">
        <v>57.2</v>
      </c>
      <c r="K14" s="70">
        <v>57.6</v>
      </c>
    </row>
    <row r="15" spans="1:11" ht="17.100000000000001" customHeight="1">
      <c r="A15" s="13" t="s">
        <v>34</v>
      </c>
      <c r="B15" s="28">
        <v>20.8</v>
      </c>
      <c r="C15" s="28">
        <v>28.9</v>
      </c>
      <c r="D15" s="28">
        <v>37.1</v>
      </c>
      <c r="E15" s="28">
        <v>29.7</v>
      </c>
      <c r="F15" s="28">
        <v>30</v>
      </c>
      <c r="G15" s="28">
        <v>70.900000000000006</v>
      </c>
      <c r="H15" s="28">
        <v>98.9</v>
      </c>
      <c r="I15" s="28">
        <v>103.6</v>
      </c>
      <c r="J15" s="28">
        <v>95.6</v>
      </c>
      <c r="K15" s="70">
        <v>89.7</v>
      </c>
    </row>
    <row r="16" spans="1:11">
      <c r="A16" s="2"/>
      <c r="B16" s="2"/>
      <c r="C16" s="2"/>
      <c r="D16" s="2"/>
      <c r="E16" s="2"/>
      <c r="F16" s="2"/>
      <c r="G16" s="2"/>
      <c r="H16" s="2"/>
      <c r="I16" s="2"/>
    </row>
    <row r="17" spans="1:11" ht="28.5" customHeight="1">
      <c r="A17" s="83" t="s">
        <v>77</v>
      </c>
      <c r="B17" s="83"/>
      <c r="C17" s="83"/>
      <c r="D17" s="83"/>
      <c r="E17" s="83"/>
      <c r="F17" s="83"/>
      <c r="G17" s="83"/>
      <c r="H17" s="83"/>
      <c r="I17" s="83"/>
      <c r="J17" s="83"/>
      <c r="K17" s="83"/>
    </row>
    <row r="18" spans="1:11" ht="21.75" customHeight="1">
      <c r="A18" s="84" t="s">
        <v>79</v>
      </c>
      <c r="B18" s="84"/>
      <c r="C18" s="84"/>
      <c r="D18" s="84"/>
      <c r="E18" s="84"/>
      <c r="F18" s="84"/>
      <c r="G18" s="84"/>
      <c r="H18" s="84"/>
      <c r="I18" s="84"/>
      <c r="J18" s="84"/>
      <c r="K18" s="84"/>
    </row>
    <row r="19" spans="1:11">
      <c r="A19" s="2"/>
    </row>
    <row r="20" spans="1:11">
      <c r="A20" s="26" t="s">
        <v>31</v>
      </c>
    </row>
  </sheetData>
  <customSheetViews>
    <customSheetView guid="{0A089031-E044-448A-B3AC-98176180C6AA}" scale="130">
      <selection activeCell="A19" sqref="A19"/>
      <pageMargins left="0.31496062992125984" right="0.31496062992125984" top="0.74803149606299213" bottom="0.74803149606299213" header="0.31496062992125984" footer="0.31496062992125984"/>
      <pageSetup paperSize="9" orientation="landscape" r:id="rId1"/>
      <headerFooter>
        <oddHeader>&amp;L&amp;"Arial,Regular"&amp;12Буџети и фондови</oddHeader>
        <oddFooter>&amp;C&amp;"Arial,Regular"&amp;8Стр. &amp;P од &amp;N&amp;L&amp;"Arial,Regular"&amp;8Статистички годишњак Републике Српске</oddFooter>
      </headerFooter>
    </customSheetView>
    <customSheetView guid="{2CC115F7-EFF9-47FA-90D9-836180EDBD25}" scale="130">
      <selection activeCell="L2" sqref="L2"/>
      <pageMargins left="0.31496062992125984" right="0.31496062992125984" top="0.74803149606299213" bottom="0.74803149606299213" header="0.31496062992125984" footer="0.31496062992125984"/>
      <pageSetup paperSize="9" orientation="landscape" r:id="rId2"/>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A5DA1AA6-BBE8-4B37-9307-A3E21A6472DA}" scale="130">
      <selection activeCell="A2" sqref="A2"/>
      <pageMargins left="0.31496062992125984" right="0.31496062992125984" top="0.74803149606299213" bottom="0.74803149606299213" header="0.31496062992125984" footer="0.31496062992125984"/>
      <pageSetup paperSize="9" orientation="landscape" r:id="rId3"/>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343BB58D-21D5-4BBC-8230-0DF52418D556}" scale="130" showPageBreaks="1">
      <selection activeCell="L2" sqref="L2"/>
      <pageMargins left="0.31496062992125984" right="0.31496062992125984" top="0.74803149606299213" bottom="0.74803149606299213" header="0.31496062992125984" footer="0.31496062992125984"/>
      <pageSetup paperSize="9" orientation="landscape" r:id="rId4"/>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5"/>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7"/>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1D55346-8269-49E7-B79E-EBC51FAF56D6}" scale="130">
      <selection activeCell="L2" sqref="L2"/>
      <pageMargins left="0.31496062992125984" right="0.31496062992125984" top="0.74803149606299213" bottom="0.74803149606299213" header="0.31496062992125984" footer="0.31496062992125984"/>
      <pageSetup paperSize="9" orientation="landscape" r:id="rId8"/>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 guid="{0D17EE3A-A723-4128-A57D-F6AA8D7B75A6}" scale="130">
      <selection activeCell="E17" sqref="E17"/>
      <pageMargins left="0.31496062992125984" right="0.31496062992125984" top="0.74803149606299213" bottom="0.74803149606299213" header="0.31496062992125984" footer="0.31496062992125984"/>
      <pageSetup paperSize="9" orientation="landscape" r:id="rId9"/>
      <headerFooter>
        <oddHeader>&amp;L&amp;"Arial,Regular"&amp;12Буџети и фондови</oddHeader>
        <oddFooter>&amp;C&amp;"Arial,Regular"&amp;8Стр. &amp;P од &amp;N&amp;L&amp;"Arial,Regular"&amp;8Статистички годишњак Републике Српске 2016</oddFooter>
      </headerFooter>
    </customSheetView>
  </customSheetViews>
  <mergeCells count="2">
    <mergeCell ref="A17:K17"/>
    <mergeCell ref="A18:K18"/>
  </mergeCells>
  <phoneticPr fontId="18" type="noConversion"/>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10"/>
  <headerFooter>
    <oddHeader>&amp;L&amp;"Arial,Regular"&amp;12Буџети и фондови</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Листа табела</vt:lpstr>
      <vt:lpstr>9.1.</vt:lpstr>
      <vt:lpstr>9.2.</vt:lpstr>
      <vt:lpstr>9.3.</vt:lpstr>
      <vt:lpstr>9.4.</vt:lpstr>
      <vt:lpstr>9.5.</vt:lpstr>
      <vt:lpstr>'9.2.'!ftn1_9.1.</vt:lpstr>
      <vt:lpstr>ftn1_9.1.</vt:lpstr>
      <vt:lpstr>'9.4.'!ftn1_9.2.</vt:lpstr>
      <vt:lpstr>ftn1_9.2.</vt:lpstr>
      <vt:lpstr>'9.2.'!ftn2_9.1.</vt:lpstr>
      <vt:lpstr>ftn2_9.1.</vt:lpstr>
      <vt:lpstr>'9.4.'!ftn2_9.2.</vt:lpstr>
      <vt:lpstr>ftn2_9.2.</vt:lpstr>
      <vt:lpstr>Lista_tabela</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2017-11-13T13:44:30Z</cp:lastPrinted>
  <dcterms:created xsi:type="dcterms:W3CDTF">2011-02-04T09:21:42Z</dcterms:created>
  <dcterms:modified xsi:type="dcterms:W3CDTF">2017-12-01T07:52:04Z</dcterms:modified>
</cp:coreProperties>
</file>